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namedSheetViews/namedSheetView1.xml" ContentType="application/vnd.ms-excel.namedsheetviews+xml"/>
  <Override PartName="/xl/drawings/drawing4.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pearsoneducationinc-my.sharepoint.com/personal/gemma_sohn_pearson_com/Documents/Desktop/"/>
    </mc:Choice>
  </mc:AlternateContent>
  <xr:revisionPtr revIDLastSave="0" documentId="8_{51579123-98FA-4C51-9A75-4FAB07F983A2}" xr6:coauthVersionLast="47" xr6:coauthVersionMax="47" xr10:uidLastSave="{00000000-0000-0000-0000-000000000000}"/>
  <bookViews>
    <workbookView xWindow="-110" yWindow="-110" windowWidth="19420" windowHeight="11500" activeTab="5" xr2:uid="{00000000-000D-0000-FFFF-FFFF00000000}"/>
  </bookViews>
  <sheets>
    <sheet name="Home" sheetId="8" r:id="rId1"/>
    <sheet name="Notes" sheetId="10" r:id="rId2"/>
    <sheet name="Tasks Alphabetical" sheetId="1" r:id="rId3"/>
    <sheet name="Data Validation" sheetId="6" state="hidden" r:id="rId4"/>
    <sheet name="Exams Alphabetical" sheetId="2" r:id="rId5"/>
    <sheet name="All Papers" sheetId="9" r:id="rId6"/>
  </sheets>
  <definedNames>
    <definedName name="_xlnm._FilterDatabase" localSheetId="5" hidden="1">'All Papers'!$A$1:$O$228</definedName>
    <definedName name="_xlnm._FilterDatabase" localSheetId="4" hidden="1">'Exams Alphabetical'!#REF!</definedName>
    <definedName name="_xlnm._FilterDatabase" localSheetId="2" hidden="1">'Tasks Alphabetical'!$B$175:$B$175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0" i="9" l="1"/>
  <c r="L187" i="1"/>
  <c r="L186" i="1"/>
  <c r="L185" i="1"/>
  <c r="L184" i="1"/>
  <c r="L183" i="1"/>
  <c r="L182" i="1"/>
  <c r="L181" i="1"/>
  <c r="L174" i="1"/>
  <c r="L175" i="1"/>
  <c r="L176" i="1"/>
  <c r="L177" i="1"/>
  <c r="L178" i="1"/>
  <c r="L179" i="1"/>
  <c r="L180" i="1"/>
  <c r="L171" i="1"/>
  <c r="L172" i="1"/>
  <c r="L173" i="1"/>
  <c r="L170" i="1"/>
  <c r="M143" i="9"/>
  <c r="L135" i="1"/>
  <c r="L134" i="1"/>
  <c r="L157" i="1"/>
  <c r="L158" i="1"/>
  <c r="L159" i="1"/>
  <c r="L160" i="1"/>
  <c r="L161" i="1"/>
  <c r="L162" i="1"/>
  <c r="L163" i="1"/>
  <c r="L164" i="1"/>
  <c r="L165" i="1"/>
  <c r="L148" i="1"/>
  <c r="L149" i="1"/>
  <c r="L150" i="1"/>
  <c r="L151" i="1"/>
  <c r="L152" i="1"/>
  <c r="L153" i="1"/>
  <c r="L154" i="1"/>
  <c r="L155" i="1"/>
  <c r="L156" i="1"/>
  <c r="L139" i="1"/>
  <c r="L140" i="1"/>
  <c r="L141" i="1"/>
  <c r="L142" i="1"/>
  <c r="L143" i="1"/>
  <c r="L144" i="1"/>
  <c r="L145" i="1"/>
  <c r="L146" i="1"/>
  <c r="L147" i="1"/>
  <c r="L58" i="1"/>
  <c r="L59" i="1"/>
  <c r="L60" i="1"/>
  <c r="L61" i="1"/>
  <c r="L62" i="1"/>
  <c r="L63" i="1"/>
  <c r="L64" i="1"/>
  <c r="L41" i="1"/>
  <c r="L42" i="1"/>
  <c r="L43" i="1"/>
  <c r="L44" i="1"/>
  <c r="L45" i="1"/>
  <c r="L46" i="1"/>
  <c r="L47" i="1"/>
  <c r="L48" i="1"/>
  <c r="M127" i="9"/>
  <c r="M126" i="9"/>
  <c r="L65" i="1"/>
  <c r="L66" i="1"/>
  <c r="L67" i="1"/>
  <c r="L68" i="1"/>
  <c r="L69" i="1"/>
  <c r="M182" i="9"/>
  <c r="M181" i="9"/>
  <c r="M180" i="9"/>
  <c r="M179" i="9"/>
  <c r="M178" i="9"/>
  <c r="L166" i="1"/>
  <c r="L167" i="1"/>
  <c r="L168" i="1"/>
  <c r="M168" i="9"/>
  <c r="M165" i="9"/>
  <c r="M166" i="9"/>
  <c r="M167" i="9"/>
  <c r="M163" i="9"/>
  <c r="M164" i="9"/>
  <c r="M162" i="9"/>
  <c r="M160" i="9"/>
  <c r="M161" i="9"/>
  <c r="L76" i="1"/>
  <c r="L77" i="1"/>
  <c r="L78" i="1"/>
  <c r="L79" i="1"/>
  <c r="L80" i="1"/>
  <c r="L81" i="1"/>
  <c r="L82" i="1"/>
  <c r="L83" i="1"/>
  <c r="L84" i="1"/>
  <c r="L85" i="1"/>
  <c r="L92" i="1"/>
  <c r="L93" i="1"/>
  <c r="L94" i="1"/>
  <c r="L95" i="1"/>
  <c r="L96" i="1"/>
  <c r="L97" i="1"/>
  <c r="L98" i="1"/>
  <c r="L99" i="1"/>
  <c r="L100" i="1"/>
  <c r="L101" i="1"/>
  <c r="L102" i="1"/>
  <c r="L103" i="1"/>
  <c r="L104" i="1"/>
  <c r="L105" i="1"/>
  <c r="L106" i="1"/>
  <c r="L107" i="1"/>
  <c r="L108" i="1"/>
  <c r="L109" i="1"/>
  <c r="M117" i="9"/>
  <c r="M116" i="9"/>
  <c r="M115" i="9"/>
  <c r="M114" i="9"/>
  <c r="M113" i="9"/>
  <c r="M112" i="9"/>
  <c r="M111" i="9"/>
  <c r="M110" i="9"/>
  <c r="M109" i="9"/>
  <c r="M108" i="9"/>
  <c r="M107" i="9"/>
  <c r="M106" i="9"/>
  <c r="M105" i="9" l="1"/>
  <c r="M104" i="9"/>
  <c r="M103" i="9"/>
  <c r="M102" i="9"/>
  <c r="M101" i="9"/>
  <c r="M100" i="9"/>
  <c r="M99" i="9"/>
  <c r="M98" i="9"/>
  <c r="L86" i="1"/>
  <c r="L87" i="1"/>
  <c r="L88" i="1"/>
  <c r="L89" i="1"/>
  <c r="L90" i="1"/>
  <c r="L91" i="1"/>
  <c r="M97" i="9"/>
  <c r="M96" i="9"/>
  <c r="M95" i="9"/>
  <c r="M94" i="9"/>
  <c r="M93" i="9"/>
  <c r="M92" i="9"/>
  <c r="M91" i="9"/>
  <c r="M90" i="9"/>
  <c r="L70" i="1"/>
  <c r="L71" i="1"/>
  <c r="L72" i="1"/>
  <c r="L73" i="1"/>
  <c r="L74" i="1"/>
  <c r="L75" i="1"/>
  <c r="M71" i="9"/>
  <c r="M72" i="9"/>
  <c r="M73" i="9"/>
  <c r="M74" i="9"/>
  <c r="M75" i="9"/>
  <c r="M76" i="9"/>
  <c r="M77" i="9"/>
  <c r="L31" i="1"/>
  <c r="L32" i="1"/>
  <c r="L33" i="1"/>
  <c r="L34" i="1"/>
  <c r="L35" i="1"/>
  <c r="L36" i="1"/>
  <c r="L37" i="1"/>
  <c r="L38" i="1"/>
  <c r="L39" i="1"/>
  <c r="L40" i="1"/>
  <c r="M29" i="9"/>
  <c r="M30" i="9"/>
  <c r="M31" i="9"/>
  <c r="M32" i="9"/>
  <c r="M33" i="9"/>
  <c r="M34" i="9"/>
  <c r="M35" i="9"/>
  <c r="M36" i="9"/>
  <c r="M37" i="9"/>
  <c r="M38" i="9"/>
  <c r="L27" i="1"/>
  <c r="L28" i="1"/>
  <c r="L29" i="1"/>
  <c r="L30" i="1"/>
  <c r="L7" i="1"/>
  <c r="L8" i="1"/>
  <c r="L9" i="1"/>
  <c r="L10" i="1"/>
  <c r="L11" i="1"/>
  <c r="L12" i="1"/>
  <c r="L13" i="1"/>
  <c r="L14" i="1"/>
  <c r="L15" i="1"/>
  <c r="L16" i="1"/>
  <c r="L17" i="1"/>
  <c r="L18" i="1"/>
  <c r="L19" i="1"/>
  <c r="L20" i="1"/>
  <c r="L21" i="1"/>
  <c r="L22" i="1"/>
  <c r="L23" i="1"/>
  <c r="L24" i="1"/>
  <c r="L25" i="1"/>
  <c r="L26" i="1"/>
  <c r="M5" i="9"/>
  <c r="M6" i="9"/>
  <c r="M7" i="9"/>
  <c r="M8" i="9"/>
  <c r="M9" i="9"/>
  <c r="M10" i="9"/>
  <c r="M11" i="9"/>
  <c r="A3" i="2" l="1"/>
  <c r="M28" i="9"/>
  <c r="M27" i="9"/>
  <c r="M26" i="9"/>
  <c r="M183" i="9"/>
  <c r="M2" i="9" l="1"/>
  <c r="H149" i="9" l="1" a="1"/>
  <c r="H149" i="9" s="1"/>
  <c r="L169" i="1" l="1"/>
  <c r="A3" i="1" l="1"/>
  <c r="M171" i="9"/>
  <c r="H228" i="9" a="1"/>
  <c r="H228" i="9" s="1"/>
  <c r="C228" i="9" a="1"/>
  <c r="C228" i="9" s="1"/>
  <c r="H227" i="9" a="1"/>
  <c r="H227" i="9" s="1"/>
  <c r="C227" i="9" a="1"/>
  <c r="C227" i="9" s="1"/>
  <c r="H226" i="9" a="1"/>
  <c r="H226" i="9" s="1"/>
  <c r="C226" i="9" a="1"/>
  <c r="C226" i="9" s="1"/>
  <c r="H225" i="9" a="1"/>
  <c r="H225" i="9" s="1"/>
  <c r="C225" i="9" a="1"/>
  <c r="C225" i="9" s="1"/>
  <c r="H224" i="9" a="1"/>
  <c r="H224" i="9" s="1"/>
  <c r="C224" i="9" a="1"/>
  <c r="C224" i="9" s="1"/>
  <c r="H223" i="9" a="1"/>
  <c r="H223" i="9" s="1"/>
  <c r="C223" i="9" a="1"/>
  <c r="C223" i="9" s="1"/>
  <c r="H222" i="9" a="1"/>
  <c r="H222" i="9" s="1"/>
  <c r="C222" i="9" a="1"/>
  <c r="C222" i="9" s="1"/>
  <c r="H221" i="9" a="1"/>
  <c r="H221" i="9" s="1"/>
  <c r="C221" i="9" a="1"/>
  <c r="C221" i="9" s="1"/>
  <c r="H220" i="9" a="1"/>
  <c r="H220" i="9" s="1"/>
  <c r="C220" i="9" a="1"/>
  <c r="C220" i="9" s="1"/>
  <c r="H219" i="9" a="1"/>
  <c r="H219" i="9" s="1"/>
  <c r="C219" i="9" a="1"/>
  <c r="C219" i="9" s="1"/>
  <c r="H218" i="9" a="1"/>
  <c r="H218" i="9" s="1"/>
  <c r="C218" i="9" a="1"/>
  <c r="C218" i="9" s="1"/>
  <c r="H217" i="9" a="1"/>
  <c r="H217" i="9" s="1"/>
  <c r="C217" i="9" a="1"/>
  <c r="C217" i="9" s="1"/>
  <c r="H216" i="9" a="1"/>
  <c r="H216" i="9" s="1"/>
  <c r="C216" i="9" a="1"/>
  <c r="C216" i="9" s="1"/>
  <c r="H215" i="9" a="1"/>
  <c r="H215" i="9" s="1"/>
  <c r="C215" i="9" a="1"/>
  <c r="C215" i="9" s="1"/>
  <c r="H214" i="9" a="1"/>
  <c r="H214" i="9" s="1"/>
  <c r="C214" i="9" a="1"/>
  <c r="C214" i="9" s="1"/>
  <c r="H213" i="9" a="1"/>
  <c r="H213" i="9" s="1"/>
  <c r="C213" i="9" a="1"/>
  <c r="C213" i="9" s="1"/>
  <c r="H212" i="9" a="1"/>
  <c r="H212" i="9" s="1"/>
  <c r="C212" i="9" a="1"/>
  <c r="C212" i="9" s="1"/>
  <c r="H211" i="9" a="1"/>
  <c r="H211" i="9" s="1"/>
  <c r="C211" i="9" a="1"/>
  <c r="C211" i="9" s="1"/>
  <c r="H210" i="9" a="1"/>
  <c r="H210" i="9" s="1"/>
  <c r="C210" i="9" a="1"/>
  <c r="C210" i="9" s="1"/>
  <c r="H209" i="9" a="1"/>
  <c r="H209" i="9" s="1"/>
  <c r="C209" i="9" a="1"/>
  <c r="C209" i="9" s="1"/>
  <c r="H208" i="9" a="1"/>
  <c r="H208" i="9" s="1"/>
  <c r="C208" i="9" a="1"/>
  <c r="C208" i="9" s="1"/>
  <c r="H207" i="9" a="1"/>
  <c r="H207" i="9" s="1"/>
  <c r="C207" i="9" a="1"/>
  <c r="C207" i="9" s="1"/>
  <c r="H206" i="9" a="1"/>
  <c r="H206" i="9" s="1"/>
  <c r="C206" i="9" a="1"/>
  <c r="C206" i="9" s="1"/>
  <c r="H205" i="9" a="1"/>
  <c r="H205" i="9" s="1"/>
  <c r="C205" i="9" a="1"/>
  <c r="C205" i="9" s="1"/>
  <c r="H204" i="9" a="1"/>
  <c r="H204" i="9" s="1"/>
  <c r="C204" i="9" a="1"/>
  <c r="C204" i="9" s="1"/>
  <c r="H203" i="9" a="1"/>
  <c r="H203" i="9" s="1"/>
  <c r="C203" i="9" a="1"/>
  <c r="C203" i="9" s="1"/>
  <c r="M199" i="9"/>
  <c r="M200" i="9"/>
  <c r="M201" i="9"/>
  <c r="M202" i="9"/>
  <c r="M203" i="9"/>
  <c r="N203" i="9"/>
  <c r="O203" i="9"/>
  <c r="M204" i="9"/>
  <c r="N204" i="9"/>
  <c r="O204" i="9"/>
  <c r="M205" i="9"/>
  <c r="N205" i="9"/>
  <c r="O205" i="9"/>
  <c r="M206" i="9"/>
  <c r="N206" i="9"/>
  <c r="O206" i="9"/>
  <c r="M207" i="9"/>
  <c r="N207" i="9"/>
  <c r="O207" i="9"/>
  <c r="M208" i="9"/>
  <c r="N208" i="9"/>
  <c r="O208" i="9"/>
  <c r="M209" i="9"/>
  <c r="N209" i="9"/>
  <c r="O209" i="9"/>
  <c r="M210" i="9"/>
  <c r="N210" i="9"/>
  <c r="O210" i="9"/>
  <c r="M211" i="9"/>
  <c r="N211" i="9"/>
  <c r="O211" i="9"/>
  <c r="M212" i="9"/>
  <c r="N212" i="9"/>
  <c r="O212" i="9"/>
  <c r="M213" i="9"/>
  <c r="N213" i="9"/>
  <c r="O213" i="9"/>
  <c r="M214" i="9"/>
  <c r="N214" i="9"/>
  <c r="O214" i="9"/>
  <c r="M215" i="9"/>
  <c r="N215" i="9"/>
  <c r="O215" i="9"/>
  <c r="M216" i="9"/>
  <c r="N216" i="9"/>
  <c r="O216" i="9"/>
  <c r="M217" i="9"/>
  <c r="N217" i="9"/>
  <c r="O217" i="9"/>
  <c r="M218" i="9"/>
  <c r="N218" i="9"/>
  <c r="O218" i="9"/>
  <c r="M219" i="9"/>
  <c r="N219" i="9"/>
  <c r="O219" i="9"/>
  <c r="M220" i="9"/>
  <c r="N220" i="9"/>
  <c r="O220" i="9"/>
  <c r="M221" i="9"/>
  <c r="N221" i="9"/>
  <c r="O221" i="9"/>
  <c r="M222" i="9"/>
  <c r="N222" i="9"/>
  <c r="O222" i="9"/>
  <c r="M223" i="9"/>
  <c r="N223" i="9"/>
  <c r="O223" i="9"/>
  <c r="M224" i="9"/>
  <c r="N224" i="9"/>
  <c r="O224" i="9"/>
  <c r="M225" i="9"/>
  <c r="N225" i="9"/>
  <c r="O225" i="9"/>
  <c r="M226" i="9"/>
  <c r="N226" i="9"/>
  <c r="O226" i="9"/>
  <c r="M227" i="9"/>
  <c r="N227" i="9"/>
  <c r="O227" i="9"/>
  <c r="M228" i="9"/>
  <c r="N228" i="9"/>
  <c r="O228" i="9"/>
  <c r="F1" i="6" a="1"/>
  <c r="F1" i="6" s="1"/>
  <c r="N194" i="9" l="1"/>
  <c r="M197" i="9"/>
  <c r="M193" i="9"/>
  <c r="M189" i="9"/>
  <c r="M185" i="9"/>
  <c r="M176" i="9"/>
  <c r="M172" i="9"/>
  <c r="M195" i="9"/>
  <c r="M191" i="9"/>
  <c r="M187" i="9"/>
  <c r="M174" i="9"/>
  <c r="M170" i="9"/>
  <c r="M173" i="9"/>
  <c r="M198" i="9"/>
  <c r="M190" i="9"/>
  <c r="M186" i="9"/>
  <c r="M177" i="9"/>
  <c r="M169" i="9"/>
  <c r="M196" i="9"/>
  <c r="M192" i="9"/>
  <c r="M188" i="9"/>
  <c r="M184" i="9"/>
  <c r="M175" i="9"/>
  <c r="M138" i="9"/>
  <c r="M153" i="9"/>
  <c r="M132" i="9"/>
  <c r="M147" i="9"/>
  <c r="M158" i="9"/>
  <c r="M146" i="9"/>
  <c r="M134" i="9"/>
  <c r="M157" i="9"/>
  <c r="M142" i="9"/>
  <c r="M133" i="9"/>
  <c r="M150" i="9"/>
  <c r="M141" i="9"/>
  <c r="M129" i="9"/>
  <c r="M131" i="9"/>
  <c r="M149" i="9"/>
  <c r="M144" i="9"/>
  <c r="M137" i="9"/>
  <c r="M154" i="9"/>
  <c r="M159" i="9"/>
  <c r="M155" i="9"/>
  <c r="M151" i="9"/>
  <c r="M139" i="9"/>
  <c r="M135" i="9"/>
  <c r="M130" i="9"/>
  <c r="M156" i="9"/>
  <c r="M152" i="9"/>
  <c r="M148" i="9"/>
  <c r="M145" i="9"/>
  <c r="M140" i="9"/>
  <c r="M136" i="9"/>
  <c r="M125" i="9"/>
  <c r="M124" i="9"/>
  <c r="M123" i="9"/>
  <c r="M122" i="9"/>
  <c r="M58" i="9"/>
  <c r="M119" i="9"/>
  <c r="M87" i="9"/>
  <c r="M83" i="9"/>
  <c r="M79" i="9"/>
  <c r="M118" i="9"/>
  <c r="M86" i="9"/>
  <c r="M82" i="9"/>
  <c r="M78" i="9"/>
  <c r="M60" i="9"/>
  <c r="M121" i="9"/>
  <c r="M89" i="9"/>
  <c r="M85" i="9"/>
  <c r="M81" i="9"/>
  <c r="M120" i="9"/>
  <c r="M88" i="9"/>
  <c r="M84" i="9"/>
  <c r="M80" i="9"/>
  <c r="M67" i="9"/>
  <c r="M63" i="9"/>
  <c r="M59" i="9"/>
  <c r="M69" i="9"/>
  <c r="M65" i="9"/>
  <c r="M61" i="9"/>
  <c r="M68" i="9"/>
  <c r="M64" i="9"/>
  <c r="M66" i="9"/>
  <c r="M62" i="9"/>
  <c r="H64" i="9" a="1"/>
  <c r="H64" i="9" s="1"/>
  <c r="H60" i="9" a="1"/>
  <c r="H60" i="9" s="1"/>
  <c r="H58" i="9" a="1"/>
  <c r="H58" i="9" s="1"/>
  <c r="H62" i="9" a="1"/>
  <c r="H62" i="9" s="1"/>
  <c r="H66" i="9" a="1"/>
  <c r="H66" i="9" s="1"/>
  <c r="H59" i="9" a="1"/>
  <c r="H59" i="9" s="1"/>
  <c r="H63" i="9" a="1"/>
  <c r="H63" i="9" s="1"/>
  <c r="H61" i="9" a="1"/>
  <c r="H61" i="9" s="1"/>
  <c r="H65" i="9" a="1"/>
  <c r="H65" i="9" s="1"/>
  <c r="H69" i="9" a="1"/>
  <c r="H69" i="9" s="1"/>
  <c r="H67" i="9" a="1"/>
  <c r="H67" i="9" s="1"/>
  <c r="H68" i="9" a="1"/>
  <c r="H68" i="9" s="1"/>
  <c r="M57" i="9"/>
  <c r="H57" i="9" a="1"/>
  <c r="H57" i="9" s="1"/>
  <c r="M54" i="9"/>
  <c r="M52" i="9"/>
  <c r="M51" i="9"/>
  <c r="M56" i="9"/>
  <c r="M50" i="9"/>
  <c r="M49" i="9"/>
  <c r="M48" i="9"/>
  <c r="M53" i="9"/>
  <c r="H49" i="9" a="1"/>
  <c r="H49" i="9" s="1"/>
  <c r="H53" i="9" a="1"/>
  <c r="H53" i="9" s="1"/>
  <c r="H48" i="9" a="1"/>
  <c r="H48" i="9" s="1"/>
  <c r="H56" i="9" a="1"/>
  <c r="H56" i="9" s="1"/>
  <c r="M55" i="9"/>
  <c r="M47" i="9"/>
  <c r="H50" i="9" a="1"/>
  <c r="H50" i="9" s="1"/>
  <c r="H54" i="9" a="1"/>
  <c r="H54" i="9" s="1"/>
  <c r="H52" i="9" a="1"/>
  <c r="H52" i="9" s="1"/>
  <c r="H47" i="9" a="1"/>
  <c r="H47" i="9" s="1"/>
  <c r="H51" i="9" a="1"/>
  <c r="H51" i="9" s="1"/>
  <c r="H55" i="9" a="1"/>
  <c r="H55" i="9" s="1"/>
  <c r="M46" i="9"/>
  <c r="H46" i="9" a="1"/>
  <c r="H46" i="9" s="1"/>
  <c r="M22" i="9"/>
  <c r="M44" i="9"/>
  <c r="M43" i="9"/>
  <c r="M45" i="9"/>
  <c r="M40" i="9"/>
  <c r="M23" i="9"/>
  <c r="M39" i="9"/>
  <c r="M42" i="9"/>
  <c r="M25" i="9"/>
  <c r="M41" i="9"/>
  <c r="M24" i="9"/>
  <c r="M21" i="9"/>
  <c r="M13" i="9"/>
  <c r="M19" i="9"/>
  <c r="M16" i="9"/>
  <c r="M15" i="9"/>
  <c r="M18" i="9"/>
  <c r="M14" i="9"/>
  <c r="M20" i="9"/>
  <c r="M17" i="9"/>
  <c r="M12" i="9"/>
  <c r="L119" i="1"/>
  <c r="L136" i="1"/>
  <c r="L115" i="1"/>
  <c r="L133" i="1"/>
  <c r="L114" i="1"/>
  <c r="L132" i="1"/>
  <c r="L57" i="1"/>
  <c r="L125" i="1"/>
  <c r="L52" i="1"/>
  <c r="L113" i="1"/>
  <c r="L131" i="1"/>
  <c r="L118" i="1"/>
  <c r="L56" i="1"/>
  <c r="L124" i="1"/>
  <c r="L51" i="1"/>
  <c r="L117" i="1"/>
  <c r="L122" i="1"/>
  <c r="L123" i="1"/>
  <c r="L138" i="1"/>
  <c r="L50" i="1"/>
  <c r="L111" i="1"/>
  <c r="L127" i="1"/>
  <c r="L129" i="1"/>
  <c r="L54" i="1"/>
  <c r="L116" i="1"/>
  <c r="L121" i="1"/>
  <c r="L49" i="1"/>
  <c r="L110" i="1"/>
  <c r="L126" i="1"/>
  <c r="L128" i="1"/>
  <c r="L53" i="1"/>
  <c r="L120" i="1"/>
  <c r="L137" i="1"/>
  <c r="L112" i="1"/>
  <c r="L130" i="1"/>
  <c r="L55" i="1"/>
  <c r="M3" i="9"/>
  <c r="M4" i="9"/>
  <c r="H12" i="9" a="1"/>
  <c r="H12" i="9" s="1"/>
  <c r="D1" i="6" l="1" a="1"/>
  <c r="D1" i="6" s="1"/>
  <c r="C1" i="6" l="1" a="1"/>
  <c r="C1" i="6" s="1"/>
  <c r="B1" i="6" a="1"/>
  <c r="B1" i="6" s="1"/>
  <c r="A1" i="6" a="1"/>
  <c r="A1" i="6" s="1"/>
  <c r="A20" i="6" a="1"/>
  <c r="A20" i="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<sst xmlns="http://schemas.openxmlformats.org/spreadsheetml/2006/main" count="2522" uniqueCount="335">
  <si>
    <t>T Levels</t>
  </si>
  <si>
    <t>Select Assessment Series:</t>
  </si>
  <si>
    <t> </t>
  </si>
  <si>
    <t>Summer 2026</t>
  </si>
  <si>
    <t>T Levels Examination Timetable</t>
  </si>
  <si>
    <t>For more information on Pearson qualifications please visit</t>
  </si>
  <si>
    <t>http://qualifications.pearson.com</t>
  </si>
  <si>
    <t>Copyright in this document belongs to Pearson Education Limited, © 2025.</t>
  </si>
  <si>
    <t>‘T-LEVELS’ and ‘T Level’ are registered trademarks of the Department for Education. Pearson is authorised by the Department for Education to develop and deliver this T Level Technical Qualification.</t>
  </si>
  <si>
    <t>Pearson and logo are registered trademarks of Pearson.</t>
  </si>
  <si>
    <t>T Levels Examination Timetable - Final</t>
  </si>
  <si>
    <t>Notes</t>
  </si>
  <si>
    <t>Conduct of Examinations</t>
  </si>
  <si>
    <t>Conducting set tasks</t>
  </si>
  <si>
    <r>
      <t>•</t>
    </r>
    <r>
      <rPr>
        <sz val="10"/>
        <color rgb="FF000000"/>
        <rFont val="Calibri"/>
        <family val="2"/>
        <scheme val="minor"/>
      </rPr>
      <t>Each examination must be taken on the day and at the time as shown on the timetable.</t>
    </r>
  </si>
  <si>
    <t>•Release date is the date on which tasks can be released to learners. Tasks that are printed and sent to centres in hardcopy will be sent in advance of this date and must be kept secure until the release date has passed.</t>
  </si>
  <si>
    <t>•The published starting time of all examinations for centres is either 9.00 a.m. or 1.30 p.m. Candidates with more than one examination in a session should take these consecutively. A supervised break may be given between consecutive examinations.</t>
  </si>
  <si>
    <t>•Where given, learners must complete work by the end of the window for supervised conditions. The submission deadline is the deadline for work to arrive at Pearson or the examiner (as appropriate to each task). The gap between the end of supervised conditions and the submission date is to allow for work to be collated, packaged and despatched.</t>
  </si>
  <si>
    <t>•Centres may start an examination earlier than, or later than, the published starting time for the session without prior approval from Pearson. However, in order to maintain the security of the examination all candidates must start examinations scheduled for a morning session no earlier than 8.30 a.m. and by 9.30 a.m. and for an afternoon session no earlier than 1.00 p.m. and by 2.00 p.m., except where arrangements have been made for dealing with timetable clashes. No other departure from the timetable is permitted without the prior written approval of Pearson. Examination centres should refer to the JCQ publication ‘Instructions for Conducting Examinations’ in the first instance.</t>
  </si>
  <si>
    <r>
      <t>•</t>
    </r>
    <r>
      <rPr>
        <sz val="10"/>
        <color rgb="FF000000"/>
        <rFont val="Calibri"/>
        <family val="2"/>
        <scheme val="minor"/>
      </rPr>
      <t>Where a task is shown with an AM or PM slot for the supervised period, the published starting time is either 9.00 a.m or 1.30 p.m. UK centres may start this period earlier than, or later than, the published starting time for the session without prior approval from Pearson. However, in order to maintain the security of the examination all candidates must start examinations scheduled for a morning session no earlier than 8.30 a.m. and by 9.30 a.m. and for an afternoon session no earlier than 1.00 p.m. and by 2.00 p.m., except where arrangements have been made for dealing with timetable clashes. No other departure from the timetable is permitted without the prior written approval of Pearson.</t>
    </r>
  </si>
  <si>
    <r>
      <t>•</t>
    </r>
    <r>
      <rPr>
        <sz val="10"/>
        <color rgb="FF000000"/>
        <rFont val="Calibri"/>
        <family val="2"/>
        <scheme val="minor"/>
      </rPr>
      <t>Candidates who take an examination earlier than the published starting time shown on the timetable must remain under centre supervision until one hour after the published starting time for that examination.</t>
    </r>
  </si>
  <si>
    <r>
      <t>•</t>
    </r>
    <r>
      <rPr>
        <sz val="10"/>
        <color rgb="FF000000"/>
        <rFont val="Calibri"/>
        <family val="2"/>
        <scheme val="minor"/>
      </rPr>
      <t>Candidates who take an examination later than the published starting time shown on the timetable must remain under centre supervision from 30 minutes after the published starting time for the paper concerned until the time when those candidates begin their examination.</t>
    </r>
  </si>
  <si>
    <r>
      <t>•</t>
    </r>
    <r>
      <rPr>
        <sz val="10"/>
        <color rgb="FF000000"/>
        <rFont val="Calibri"/>
        <family val="2"/>
        <scheme val="minor"/>
      </rPr>
      <t>When a change is made to the published starting time for an examination it is the responsibility of the centre to inform all candidates affected by the alteration.</t>
    </r>
  </si>
  <si>
    <t>Tasks Alphabetical</t>
  </si>
  <si>
    <t>Subject</t>
  </si>
  <si>
    <t>Examination code</t>
  </si>
  <si>
    <t>Title</t>
  </si>
  <si>
    <t>Component</t>
  </si>
  <si>
    <t>Component title</t>
  </si>
  <si>
    <t>Task</t>
  </si>
  <si>
    <t>Date</t>
  </si>
  <si>
    <t>Duration</t>
  </si>
  <si>
    <t>Window Start</t>
  </si>
  <si>
    <t>Window End</t>
  </si>
  <si>
    <t>Submission deadline</t>
  </si>
  <si>
    <t>Week Number</t>
  </si>
  <si>
    <t>Accounting</t>
  </si>
  <si>
    <t>Task 1a Pre-release</t>
  </si>
  <si>
    <t>Occupational Specialism</t>
  </si>
  <si>
    <t>Assistant Accountant OS</t>
  </si>
  <si>
    <t>NA</t>
  </si>
  <si>
    <t>Preparation of a trial balance and complete a reconciliation</t>
  </si>
  <si>
    <t>1a&amp;b</t>
  </si>
  <si>
    <t>2 hours 30 mins</t>
  </si>
  <si>
    <t>Preparation of financial documents for a sole trader</t>
  </si>
  <si>
    <t>1 hour 35 mins</t>
  </si>
  <si>
    <t>Preparation of tax computation</t>
  </si>
  <si>
    <t>1 hour 30 mins</t>
  </si>
  <si>
    <t>Preparation of financial documents for a limited company</t>
  </si>
  <si>
    <t>Task 5 Pre-release</t>
  </si>
  <si>
    <t xml:space="preserve">Payroll activities </t>
  </si>
  <si>
    <t>Production of a payslip</t>
  </si>
  <si>
    <t>Audit</t>
  </si>
  <si>
    <t>1 hour 20 mins</t>
  </si>
  <si>
    <t>Calculate ratios and produce a report</t>
  </si>
  <si>
    <t>8a</t>
  </si>
  <si>
    <t>Produce forecasts and budgetary information</t>
  </si>
  <si>
    <t>8b-c</t>
  </si>
  <si>
    <t>2 hour 30 mins</t>
  </si>
  <si>
    <t>Calculate variances and produce a report</t>
  </si>
  <si>
    <t>8d</t>
  </si>
  <si>
    <t>1 hour</t>
  </si>
  <si>
    <t xml:space="preserve">Pre Release </t>
  </si>
  <si>
    <t>Core</t>
  </si>
  <si>
    <t>Employer Set Project</t>
  </si>
  <si>
    <t>Complete calculations and produce a situational analysis using primary sources</t>
  </si>
  <si>
    <t>3 hours</t>
  </si>
  <si>
    <t>Plan a presentation</t>
  </si>
  <si>
    <t>2a</t>
  </si>
  <si>
    <t>30 mins</t>
  </si>
  <si>
    <t>Producing presentation slides and summaries</t>
  </si>
  <si>
    <t>2b</t>
  </si>
  <si>
    <t>2 hours 15 mins</t>
  </si>
  <si>
    <t>Deliver a presentation</t>
  </si>
  <si>
    <t>2c</t>
  </si>
  <si>
    <t>45 mins</t>
  </si>
  <si>
    <t>Produce a report and review financial documents</t>
  </si>
  <si>
    <t>2 hours 45 mins</t>
  </si>
  <si>
    <t>Produce a report for internal stakeholders</t>
  </si>
  <si>
    <t>Review how well you have performed across Tasks 1 to 4</t>
  </si>
  <si>
    <t>Craft and Design</t>
  </si>
  <si>
    <t>All Tasks</t>
  </si>
  <si>
    <t>Employer Set Project: Ceramics Maker</t>
  </si>
  <si>
    <t>All</t>
  </si>
  <si>
    <t>19 hours 30 mins</t>
  </si>
  <si>
    <t>Employer Set Project: Textiles and Fashion Maker</t>
  </si>
  <si>
    <t>Employer Set Project: Jewellery Maker</t>
  </si>
  <si>
    <t>Employer Set Project: Furniture Maker</t>
  </si>
  <si>
    <t>Design and Make</t>
  </si>
  <si>
    <t>Ceramics Maker OS</t>
  </si>
  <si>
    <t>66 hours 50 mins</t>
  </si>
  <si>
    <t>Make to a specification</t>
  </si>
  <si>
    <t>21 hours</t>
  </si>
  <si>
    <t>Jewellery Maker OS</t>
  </si>
  <si>
    <t>20 hours 30 mins</t>
  </si>
  <si>
    <t>Textiles and Fashion Maker OS</t>
  </si>
  <si>
    <t>73 hours 50 mins</t>
  </si>
  <si>
    <t>Furniture Maker (Maker) OS</t>
  </si>
  <si>
    <t>69 hours 50 mins</t>
  </si>
  <si>
    <t>Furniture Maker (Upholstery) OS</t>
  </si>
  <si>
    <t>22 hours 30 mins</t>
  </si>
  <si>
    <t>Design, Surveying and Planning for Construction</t>
  </si>
  <si>
    <t>Project analysis</t>
  </si>
  <si>
    <t>Civil Engineering OS</t>
  </si>
  <si>
    <t>Report of structural detail</t>
  </si>
  <si>
    <t>Column and beam design with related mathematics</t>
  </si>
  <si>
    <t>5 hours</t>
  </si>
  <si>
    <t>External works deign</t>
  </si>
  <si>
    <t>4 hours</t>
  </si>
  <si>
    <t>External works presentation and risk assessment</t>
  </si>
  <si>
    <t>Practical setting out</t>
  </si>
  <si>
    <t>2 hours</t>
  </si>
  <si>
    <t>Tender and price comparison</t>
  </si>
  <si>
    <t>Quality assurance and data analysis</t>
  </si>
  <si>
    <t xml:space="preserve">Project Planning </t>
  </si>
  <si>
    <t>Building Services Design OS</t>
  </si>
  <si>
    <t>Design Service 1, 2a</t>
  </si>
  <si>
    <t>Design Service 1, 2b</t>
  </si>
  <si>
    <t>Design Service 1, 2c</t>
  </si>
  <si>
    <t>Design Service 2</t>
  </si>
  <si>
    <t>Design Service 3</t>
  </si>
  <si>
    <t>Servicing and maintenance</t>
  </si>
  <si>
    <t>Tender and price services, 6a</t>
  </si>
  <si>
    <t>6a</t>
  </si>
  <si>
    <t>Tender and price services, 6b</t>
  </si>
  <si>
    <t>6b</t>
  </si>
  <si>
    <t>10 mins</t>
  </si>
  <si>
    <t>Planning a survey</t>
  </si>
  <si>
    <t>Surveying and Design for Construction and the Built Environment OS</t>
  </si>
  <si>
    <t>Practical surveying</t>
  </si>
  <si>
    <t>Calculating and managing waste on the site</t>
  </si>
  <si>
    <t>Quantity surveying</t>
  </si>
  <si>
    <t>Redesign of given buildings</t>
  </si>
  <si>
    <t xml:space="preserve">Project management &amp; stakeholder management </t>
  </si>
  <si>
    <t>Design</t>
  </si>
  <si>
    <t>12 hours 30 mins</t>
  </si>
  <si>
    <t>19531/ 19593</t>
  </si>
  <si>
    <t>Pre Release Research</t>
  </si>
  <si>
    <t xml:space="preserve">Project Planning Report/Gantt Chart </t>
  </si>
  <si>
    <t xml:space="preserve">Design Sketches (CAD)/Presentation </t>
  </si>
  <si>
    <t>10 hours</t>
  </si>
  <si>
    <t>Calculations</t>
  </si>
  <si>
    <t>Group Presentation</t>
  </si>
  <si>
    <t>Digital Data Analytics</t>
  </si>
  <si>
    <t xml:space="preserve">Pre-release </t>
  </si>
  <si>
    <t>Planning a project</t>
  </si>
  <si>
    <t>Identifying and fixing defects in a model and dataset</t>
  </si>
  <si>
    <t>Designing a solution</t>
  </si>
  <si>
    <t>Developing a solution</t>
  </si>
  <si>
    <t>4a</t>
  </si>
  <si>
    <t>Reflective evaluation</t>
  </si>
  <si>
    <t>4b</t>
  </si>
  <si>
    <t>Digital Production, Design and Development</t>
  </si>
  <si>
    <t>Analysing the problem and designing a solution</t>
  </si>
  <si>
    <t>20 hours</t>
  </si>
  <si>
    <t xml:space="preserve">Developing the solution </t>
  </si>
  <si>
    <t>30 hours</t>
  </si>
  <si>
    <t>Gathering feedback to inform future development</t>
  </si>
  <si>
    <t>3a</t>
  </si>
  <si>
    <t>15 hours</t>
  </si>
  <si>
    <t xml:space="preserve">Evaluating feedback to inform future development </t>
  </si>
  <si>
    <t>3b</t>
  </si>
  <si>
    <t xml:space="preserve">2 hours </t>
  </si>
  <si>
    <t>Planning a Project</t>
  </si>
  <si>
    <t>Identifying and fixing defects in an existing code</t>
  </si>
  <si>
    <t>Digital Software Design</t>
  </si>
  <si>
    <t>Identifying and fixing defects in existing code</t>
  </si>
  <si>
    <t>Digital Support and Security</t>
  </si>
  <si>
    <t xml:space="preserve">Employer Set Project: Digital Infrastructure/ Network Cabling </t>
  </si>
  <si>
    <t>Identifying and fixing defects in a network</t>
  </si>
  <si>
    <t>Designing a network solution</t>
  </si>
  <si>
    <t>Employer Set Project: Digital Support</t>
  </si>
  <si>
    <t>Diagnosing issues and providing support</t>
  </si>
  <si>
    <t>Planning a solution</t>
  </si>
  <si>
    <t>Employer Set Project: Cyber Security</t>
  </si>
  <si>
    <t xml:space="preserve">Finance </t>
  </si>
  <si>
    <t>Complete a written report from research</t>
  </si>
  <si>
    <t>Complete a written report about the current situation of a client</t>
  </si>
  <si>
    <t>2 hours 05 mins</t>
  </si>
  <si>
    <t>Complete a form and a report on procedure</t>
  </si>
  <si>
    <t>2 hours 25 mins</t>
  </si>
  <si>
    <t>Complete a guidance document to solve a problem</t>
  </si>
  <si>
    <t>Complete a plan, review risks and present your findings</t>
  </si>
  <si>
    <t>5a-5c</t>
  </si>
  <si>
    <t>Independently produce and present a presentation</t>
  </si>
  <si>
    <t>5d</t>
  </si>
  <si>
    <t>Review how well you have performed across Tasks 1 to 5</t>
  </si>
  <si>
    <t>Exploring retail banking options</t>
  </si>
  <si>
    <t>Retail and Commercial Banking Analyst OS</t>
  </si>
  <si>
    <t>Exploring commercial banking options</t>
  </si>
  <si>
    <t>Communicating retail and commercial banking advice</t>
  </si>
  <si>
    <t>40 mins</t>
  </si>
  <si>
    <t>Ethical and professional behaviour in retail and commercial banking</t>
  </si>
  <si>
    <t xml:space="preserve">Analyse financial information and data </t>
  </si>
  <si>
    <t>4 hours 45 mins</t>
  </si>
  <si>
    <t>Recommending asset and wealth management products and services</t>
  </si>
  <si>
    <t>Investment Banking and Asset and Wealth Management Analyst OS</t>
  </si>
  <si>
    <t>Recommending investment banking products and services</t>
  </si>
  <si>
    <t>Communicating recommendations to clients</t>
  </si>
  <si>
    <t>Dealing with ethical and professional dilemmas</t>
  </si>
  <si>
    <t>Exploring retail insurance options</t>
  </si>
  <si>
    <t>Insurance Practitioner OS</t>
  </si>
  <si>
    <t>Exploring commercial insruance options</t>
  </si>
  <si>
    <t>Communicating retail and commercial insurance advice</t>
  </si>
  <si>
    <t>Ethical and professional behaviour in retail and commercial insurance</t>
  </si>
  <si>
    <t>Underwriting</t>
  </si>
  <si>
    <t>Operating ethically and professionally and ethics and professionalism presentation</t>
  </si>
  <si>
    <t>Financial Compliance/ Risk Analyst OS</t>
  </si>
  <si>
    <t>Investigating risk issues</t>
  </si>
  <si>
    <t>Consequences and recommendations for business risk issues</t>
  </si>
  <si>
    <t>Investigating and analysing risk data</t>
  </si>
  <si>
    <t>4 hours 15 mins</t>
  </si>
  <si>
    <t>Consequences and recommendations for financial compliance issues</t>
  </si>
  <si>
    <t>Legal Services</t>
  </si>
  <si>
    <t>Pre-release task: Research a topic</t>
  </si>
  <si>
    <t>Analyse research materials</t>
  </si>
  <si>
    <t>Review and advise on a problematic situation and legal document</t>
  </si>
  <si>
    <t>Complete a conflict-of-interest form and advise on ethical situations</t>
  </si>
  <si>
    <t>Collaborate with colleagues and third parties to solve a problem</t>
  </si>
  <si>
    <t>4a&amp;b</t>
  </si>
  <si>
    <t>1 hour 45 mins</t>
  </si>
  <si>
    <t>Draft a letter</t>
  </si>
  <si>
    <t>4c</t>
  </si>
  <si>
    <t>Create a presentation</t>
  </si>
  <si>
    <t>5a</t>
  </si>
  <si>
    <t>5b</t>
  </si>
  <si>
    <t>Review how well you have performed across tasks 1 to 5 and complete a reflective account</t>
  </si>
  <si>
    <t>Independent research</t>
  </si>
  <si>
    <t>Legal Services Assistant Business, Finance and Employment OS</t>
  </si>
  <si>
    <t>1a</t>
  </si>
  <si>
    <t>Communicating research findings in writing</t>
  </si>
  <si>
    <t>1b</t>
  </si>
  <si>
    <t>Communicating research orally</t>
  </si>
  <si>
    <t>1c</t>
  </si>
  <si>
    <t>The law of tort and civil justice system</t>
  </si>
  <si>
    <t>Employment law</t>
  </si>
  <si>
    <t>Business, finance and insolvency</t>
  </si>
  <si>
    <t>Research with internet access</t>
  </si>
  <si>
    <t>Identify and summarise research findings</t>
  </si>
  <si>
    <t>Drafting standard legal communication and forms</t>
  </si>
  <si>
    <t>Legal Services Assistant Crime, Criminal Justice and Social Welfare</t>
  </si>
  <si>
    <t>Crime and Police powers</t>
  </si>
  <si>
    <t>The criminal justice system</t>
  </si>
  <si>
    <t>Social welfare: housing and debt</t>
  </si>
  <si>
    <t>Legal communications and forms</t>
  </si>
  <si>
    <t>Marketing</t>
  </si>
  <si>
    <t>Task 1a</t>
  </si>
  <si>
    <t>Task 1b</t>
  </si>
  <si>
    <t>Task 2</t>
  </si>
  <si>
    <t>Media, Broadcast and Production</t>
  </si>
  <si>
    <t>16 hours 30 mins</t>
  </si>
  <si>
    <t>Production planning</t>
  </si>
  <si>
    <t>Creative Media Technician OS</t>
  </si>
  <si>
    <t>6 hours</t>
  </si>
  <si>
    <t>Generate and source media assets</t>
  </si>
  <si>
    <t>First edit</t>
  </si>
  <si>
    <t>9 hours</t>
  </si>
  <si>
    <t>Finalise and deliver a media product</t>
  </si>
  <si>
    <t xml:space="preserve">Assessing venues </t>
  </si>
  <si>
    <t>Events and Venue Technician OS</t>
  </si>
  <si>
    <t>Assessing events</t>
  </si>
  <si>
    <t>Pre-production scheduling</t>
  </si>
  <si>
    <t>Technical documentation and costing</t>
  </si>
  <si>
    <t>Risk assessment and practical activity</t>
  </si>
  <si>
    <t>Technical skills portfolio</t>
  </si>
  <si>
    <t>Reviewing technical success</t>
  </si>
  <si>
    <t>Proposal</t>
  </si>
  <si>
    <t>Content Creation and Production OS</t>
  </si>
  <si>
    <t>12 hours</t>
  </si>
  <si>
    <t>Presentation pitch</t>
  </si>
  <si>
    <t>Planning</t>
  </si>
  <si>
    <t>Production</t>
  </si>
  <si>
    <t>Post-production</t>
  </si>
  <si>
    <t>Evaluation</t>
  </si>
  <si>
    <t xml:space="preserve">Critical reception </t>
  </si>
  <si>
    <t>5c</t>
  </si>
  <si>
    <t>6c</t>
  </si>
  <si>
    <t>8b</t>
  </si>
  <si>
    <t>8c</t>
  </si>
  <si>
    <t>Exams Alphabetical</t>
  </si>
  <si>
    <t>Time</t>
  </si>
  <si>
    <t>Business Principles in Accounting</t>
  </si>
  <si>
    <t>Paper 1</t>
  </si>
  <si>
    <t>Morning</t>
  </si>
  <si>
    <t>Application of Accounting</t>
  </si>
  <si>
    <t>Paper 2</t>
  </si>
  <si>
    <t>Core: Examination</t>
  </si>
  <si>
    <t>Core Paper</t>
  </si>
  <si>
    <t>Design, Surveying and Planning for Construction Gen 1 &amp; 2</t>
  </si>
  <si>
    <t>19529/ 19591</t>
  </si>
  <si>
    <t xml:space="preserve">Science and Building Technology  </t>
  </si>
  <si>
    <t xml:space="preserve">Core </t>
  </si>
  <si>
    <t>19530/ 19592</t>
  </si>
  <si>
    <t>Construction Industry and Sustainability</t>
  </si>
  <si>
    <t>Core Paper 1</t>
  </si>
  <si>
    <t>Core Paper 2</t>
  </si>
  <si>
    <t>Digital Analysis, Legislation and Emerging Issues</t>
  </si>
  <si>
    <t>The Business Environment</t>
  </si>
  <si>
    <t xml:space="preserve">Digital Software Development </t>
  </si>
  <si>
    <t>Business Principles in Finance</t>
  </si>
  <si>
    <t>Application of Finance</t>
  </si>
  <si>
    <t>Business Principles for Legal Services</t>
  </si>
  <si>
    <t xml:space="preserve"> Legal Services</t>
  </si>
  <si>
    <t>Application of Law</t>
  </si>
  <si>
    <t xml:space="preserve">Business Principles </t>
  </si>
  <si>
    <t xml:space="preserve">Principles of Marketing, Sales and Procurement </t>
  </si>
  <si>
    <t>Assessment Series</t>
  </si>
  <si>
    <t>Window start</t>
  </si>
  <si>
    <t>Window end</t>
  </si>
  <si>
    <t>Window length</t>
  </si>
  <si>
    <t xml:space="preserve">Business Principles in Accounting </t>
  </si>
  <si>
    <t xml:space="preserve">Produce a report and review financial documents </t>
  </si>
  <si>
    <t>Preparation of a trial balance and complete a reconcilliation</t>
  </si>
  <si>
    <t>Payroll activities</t>
  </si>
  <si>
    <t xml:space="preserve">Core: Examination </t>
  </si>
  <si>
    <t>All Tasks (within window)</t>
  </si>
  <si>
    <t>Science and Building Technology</t>
  </si>
  <si>
    <t xml:space="preserve">Construction Industry and Sustainability </t>
  </si>
  <si>
    <t xml:space="preserve">Employer Set Project </t>
  </si>
  <si>
    <t>Project planning report/ gantt chart</t>
  </si>
  <si>
    <t>Design sketches (CAD)/ presentation</t>
  </si>
  <si>
    <t>Group presentation</t>
  </si>
  <si>
    <t xml:space="preserve">Digital Production, Design and Development </t>
  </si>
  <si>
    <t xml:space="preserve">The Business Environment </t>
  </si>
  <si>
    <t>Developing the solution</t>
  </si>
  <si>
    <t xml:space="preserve">Digital Support and Security </t>
  </si>
  <si>
    <t>Finance</t>
  </si>
  <si>
    <t>Analyse financial information and data</t>
  </si>
  <si>
    <t>Analysing financial information and data</t>
  </si>
  <si>
    <t>Exploring commercial insurance options</t>
  </si>
  <si>
    <t xml:space="preserve"> </t>
  </si>
  <si>
    <t xml:space="preserve">Consequences and recommendations for financial compliance issues </t>
  </si>
  <si>
    <t>Legal Services Assistant Crime, Criminal Justice and Social Welfare OS</t>
  </si>
  <si>
    <t>`</t>
  </si>
  <si>
    <t>Digital Production, Design and Development 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</si>
</sst>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5" formatCode="dd/mm/yyyy;@"/>
  </numFmts>
  <fonts count="31" x14ac:knownFonts="1">
    <font>
      <sz val="11"/>
      <color theme="1"/>
      <name val="Calibri"/>
      <family val="2"/>
      <scheme val="minor"/>
    </font>
    <font>
      <sz val="11"/>
      <color theme="1"/>
      <name val="Calibri"/>
      <scheme val="minor"/>
    </font>
    <font>
      <sz val="12"/>
      <color theme="1"/>
      <name val="Calibri"/>
      <family val="2"/>
      <scheme val="minor"/>
    </font>
    <font>
      <sz val="11"/>
      <color rgb="FF000000"/>
      <name val="Corbel"/>
      <family val="2"/>
    </font>
    <font>
      <sz val="9"/>
      <color rgb="FF000000"/>
      <name val="Open Sans"/>
      <family val="2"/>
    </font>
    <font>
      <b/>
      <sz val="14"/>
      <color rgb="FF003057"/>
      <name val="Open Sans"/>
      <family val="2"/>
    </font>
    <font>
      <sz val="14"/>
      <color rgb="FF000000"/>
      <name val="Open Sans"/>
      <family val="2"/>
    </font>
    <font>
      <sz val="11"/>
      <color rgb="FF000000"/>
      <name val="Open Sans"/>
      <family val="2"/>
    </font>
    <font>
      <sz val="14"/>
      <color rgb="FF003057"/>
      <name val="Open Sans"/>
      <family val="2"/>
    </font>
    <font>
      <b/>
      <sz val="16"/>
      <color rgb="FF003057"/>
      <name val="Open Sans"/>
      <family val="2"/>
    </font>
    <font>
      <b/>
      <sz val="10"/>
      <color rgb="FFFFFFFF"/>
      <name val="Open Sans"/>
      <family val="2"/>
    </font>
    <font>
      <b/>
      <sz val="11"/>
      <color rgb="FFFFFFFF"/>
      <name val="Corbel"/>
      <family val="2"/>
    </font>
    <font>
      <b/>
      <sz val="12"/>
      <color rgb="FFFFFFFF"/>
      <name val="Corbel"/>
      <family val="2"/>
    </font>
    <font>
      <b/>
      <sz val="12"/>
      <color rgb="FFFFFFFF"/>
      <name val="Open Sans"/>
      <family val="2"/>
    </font>
    <font>
      <sz val="12"/>
      <color rgb="FF000000"/>
      <name val="Open Sans"/>
      <family val="2"/>
    </font>
    <font>
      <b/>
      <sz val="14"/>
      <color theme="0"/>
      <name val="Calibri"/>
      <family val="2"/>
      <scheme val="minor"/>
    </font>
    <font>
      <sz val="14"/>
      <color theme="1"/>
      <name val="Calibri"/>
      <family val="2"/>
      <scheme val="minor"/>
    </font>
    <font>
      <u/>
      <sz val="11"/>
      <color theme="10"/>
      <name val="Calibri"/>
      <family val="2"/>
      <scheme val="minor"/>
    </font>
    <font>
      <sz val="18"/>
      <color rgb="FF003057"/>
      <name val="Open Sans"/>
      <family val="2"/>
    </font>
    <font>
      <sz val="11"/>
      <color rgb="FF003057"/>
      <name val="Open Sans"/>
      <family val="2"/>
    </font>
    <font>
      <b/>
      <sz val="12"/>
      <color theme="1"/>
      <name val="Calibri"/>
      <family val="2"/>
      <scheme val="minor"/>
    </font>
    <font>
      <sz val="10"/>
      <color theme="1"/>
      <name val="Calibri"/>
      <family val="2"/>
      <scheme val="minor"/>
    </font>
    <font>
      <sz val="10"/>
      <color rgb="FF000000"/>
      <name val="Calibri"/>
      <family val="2"/>
      <scheme val="minor"/>
    </font>
    <font>
      <b/>
      <sz val="10"/>
      <color rgb="FF003057"/>
      <name val="Calibri"/>
      <family val="2"/>
      <scheme val="minor"/>
    </font>
    <font>
      <sz val="7"/>
      <color rgb="FF000000"/>
      <name val="Open Sans"/>
      <family val="2"/>
    </font>
    <font>
      <sz val="8"/>
      <name val="Calibri"/>
      <family val="2"/>
      <scheme val="minor"/>
    </font>
    <font>
      <sz val="9"/>
      <color rgb="FF000000"/>
      <name val="Plus Jakarta Sans"/>
    </font>
    <font>
      <sz val="10"/>
      <color rgb="FF000000"/>
      <name val="Calibri"/>
      <scheme val="minor"/>
    </font>
    <font>
      <sz val="11"/>
      <color rgb="FF000000"/>
      <name val="Calibri"/>
      <scheme val="minor"/>
    </font>
    <font>
      <sz val="11"/>
      <name val="Calibri"/>
      <scheme val="minor"/>
    </font>
    <font>
      <sz val="11"/>
      <color rgb="FF000000"/>
      <name val="Calibri"/>
      <family val="2"/>
      <scheme val="minor"/>
    </font>
  </fonts>
  <fills count="5">
    <fill>
      <patternFill patternType="none"/>
    </fill>
    <fill>
      <patternFill patternType="gray125"/>
    </fill>
    <fill>
      <patternFill patternType="solid">
        <fgColor rgb="FF003057"/>
        <bgColor rgb="FF000000"/>
      </patternFill>
    </fill>
    <fill>
      <patternFill patternType="solid">
        <fgColor theme="4" tint="-0.499984740745262"/>
        <bgColor indexed="64"/>
      </patternFill>
    </fill>
    <fill>
      <patternFill patternType="solid">
        <fgColor theme="4" tint="0.79998168889431442"/>
        <bgColor theme="4" tint="0.79998168889431442"/>
      </patternFill>
    </fill>
  </fills>
  <borders count="12">
    <border>
      <left/>
      <right/>
      <top/>
      <bottom/>
      <diagonal/>
    </border>
    <border>
      <left/>
      <right/>
      <top style="thick">
        <color rgb="FF003057"/>
      </top>
      <bottom style="thick">
        <color rgb="FF003057"/>
      </bottom>
      <diagonal/>
    </border>
    <border>
      <left style="thin">
        <color rgb="FF003057"/>
      </left>
      <right style="thin">
        <color rgb="FF003057"/>
      </right>
      <top style="thin">
        <color rgb="FF003057"/>
      </top>
      <bottom style="thin">
        <color rgb="FF003057"/>
      </bottom>
      <diagonal/>
    </border>
    <border>
      <left style="thin">
        <color rgb="FF003057"/>
      </left>
      <right style="thin">
        <color rgb="FF003057"/>
      </right>
      <top style="thin">
        <color rgb="FF003057"/>
      </top>
      <bottom/>
      <diagonal/>
    </border>
    <border>
      <left/>
      <right style="thin">
        <color rgb="FF003057"/>
      </right>
      <top style="thin">
        <color rgb="FF003057"/>
      </top>
      <bottom style="thin">
        <color rgb="FF003057"/>
      </bottom>
      <diagonal/>
    </border>
    <border>
      <left style="thin">
        <color rgb="FF003057"/>
      </left>
      <right/>
      <top style="thin">
        <color rgb="FF003057"/>
      </top>
      <bottom style="thin">
        <color rgb="FF003057"/>
      </bottom>
      <diagonal/>
    </border>
    <border>
      <left/>
      <right style="thin">
        <color rgb="FF003057"/>
      </right>
      <top/>
      <bottom style="thin">
        <color rgb="FF003057"/>
      </bottom>
      <diagonal/>
    </border>
    <border>
      <left style="thin">
        <color rgb="FF003057"/>
      </left>
      <right style="thin">
        <color rgb="FF003057"/>
      </right>
      <top/>
      <bottom style="thin">
        <color rgb="FF003057"/>
      </bottom>
      <diagonal/>
    </border>
    <border>
      <left style="thin">
        <color rgb="FF003057"/>
      </left>
      <right/>
      <top/>
      <bottom style="thin">
        <color rgb="FF003057"/>
      </bottom>
      <diagonal/>
    </border>
    <border>
      <left/>
      <right style="thin">
        <color rgb="FF003057"/>
      </right>
      <top style="thin">
        <color rgb="FF003057"/>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17" fillId="0" borderId="0" applyNumberFormat="0" applyFill="0" applyBorder="0" applyAlignment="0" applyProtection="0"/>
  </cellStyleXfs>
  <cellXfs count="133">
    <xf numFmtId="0" fontId="0" fillId="0" borderId="0" xfId="0"/>
    <xf numFmtId="0" fontId="4" fillId="0" borderId="0" xfId="0" applyFont="1" applyAlignment="1">
      <alignment vertical="center"/>
    </xf>
    <xf numFmtId="0" fontId="6" fillId="0" borderId="0" xfId="0" applyFont="1" applyAlignment="1">
      <alignment vertical="center"/>
    </xf>
    <xf numFmtId="0" fontId="7" fillId="0" borderId="1" xfId="0" applyFont="1" applyBorder="1" applyAlignment="1">
      <alignment vertical="center"/>
    </xf>
    <xf numFmtId="0" fontId="7" fillId="0" borderId="0" xfId="0" applyFont="1" applyAlignment="1">
      <alignment vertical="center"/>
    </xf>
    <xf numFmtId="0" fontId="0" fillId="0" borderId="0" xfId="0" applyAlignment="1">
      <alignment vertical="center"/>
    </xf>
    <xf numFmtId="0" fontId="4" fillId="0" borderId="0" xfId="0" applyFont="1" applyAlignment="1">
      <alignment horizontal="center" vertical="center"/>
    </xf>
    <xf numFmtId="0" fontId="6" fillId="0" borderId="0" xfId="0" applyFont="1" applyAlignment="1">
      <alignment horizontal="center" vertical="center"/>
    </xf>
    <xf numFmtId="0" fontId="7" fillId="0" borderId="1" xfId="0" applyFont="1" applyBorder="1" applyAlignment="1">
      <alignment horizontal="center" vertical="center"/>
    </xf>
    <xf numFmtId="0" fontId="7" fillId="0" borderId="0" xfId="0" applyFont="1" applyAlignment="1">
      <alignment horizontal="center" vertical="center"/>
    </xf>
    <xf numFmtId="0" fontId="0" fillId="0" borderId="0" xfId="0" applyAlignment="1">
      <alignment horizontal="center" vertical="center"/>
    </xf>
    <xf numFmtId="0" fontId="5" fillId="0" borderId="0" xfId="0" applyFont="1" applyAlignment="1">
      <alignment vertical="center"/>
    </xf>
    <xf numFmtId="0" fontId="8" fillId="0" borderId="0" xfId="0" applyFont="1" applyAlignment="1">
      <alignment vertical="center"/>
    </xf>
    <xf numFmtId="0" fontId="9" fillId="0" borderId="1" xfId="0" applyFont="1" applyBorder="1" applyAlignment="1">
      <alignment vertical="center"/>
    </xf>
    <xf numFmtId="0" fontId="5" fillId="0" borderId="0" xfId="0" applyFont="1" applyAlignment="1">
      <alignment horizontal="center" vertical="center"/>
    </xf>
    <xf numFmtId="0" fontId="10" fillId="0" borderId="0" xfId="0" applyFont="1" applyAlignment="1">
      <alignment vertical="center"/>
    </xf>
    <xf numFmtId="0" fontId="8" fillId="0" borderId="0" xfId="0" applyFont="1" applyAlignment="1">
      <alignment horizontal="center" vertical="center"/>
    </xf>
    <xf numFmtId="0" fontId="10" fillId="2" borderId="6" xfId="0" applyFont="1" applyFill="1" applyBorder="1" applyAlignment="1">
      <alignment vertical="center"/>
    </xf>
    <xf numFmtId="0" fontId="10" fillId="2" borderId="7" xfId="0" applyFont="1" applyFill="1" applyBorder="1" applyAlignment="1">
      <alignment horizontal="center" vertical="center"/>
    </xf>
    <xf numFmtId="0" fontId="10" fillId="2" borderId="7" xfId="0" applyFont="1" applyFill="1" applyBorder="1" applyAlignment="1">
      <alignment vertical="center"/>
    </xf>
    <xf numFmtId="0" fontId="11" fillId="2" borderId="7" xfId="0" applyFont="1" applyFill="1" applyBorder="1" applyAlignment="1">
      <alignment vertical="center"/>
    </xf>
    <xf numFmtId="0" fontId="12" fillId="2" borderId="4" xfId="0" applyFont="1" applyFill="1" applyBorder="1" applyAlignment="1">
      <alignment vertical="center"/>
    </xf>
    <xf numFmtId="0" fontId="13" fillId="2" borderId="2" xfId="0" applyFont="1" applyFill="1" applyBorder="1" applyAlignment="1">
      <alignment horizontal="center" vertical="center"/>
    </xf>
    <xf numFmtId="0" fontId="13" fillId="2" borderId="2" xfId="0" applyFont="1" applyFill="1" applyBorder="1" applyAlignment="1">
      <alignment vertical="center"/>
    </xf>
    <xf numFmtId="0" fontId="12" fillId="2" borderId="2" xfId="0" applyFont="1" applyFill="1" applyBorder="1" applyAlignment="1">
      <alignment vertical="center"/>
    </xf>
    <xf numFmtId="0" fontId="12" fillId="2" borderId="2" xfId="0" applyFont="1" applyFill="1" applyBorder="1" applyAlignment="1">
      <alignment horizontal="center" vertical="center"/>
    </xf>
    <xf numFmtId="0" fontId="14" fillId="0" borderId="0" xfId="0" applyFont="1" applyAlignment="1">
      <alignment vertical="center"/>
    </xf>
    <xf numFmtId="0" fontId="2" fillId="0" borderId="0" xfId="0" applyFont="1" applyAlignment="1">
      <alignment vertical="center"/>
    </xf>
    <xf numFmtId="0" fontId="15" fillId="3" borderId="0" xfId="0" applyFont="1" applyFill="1" applyAlignment="1">
      <alignment horizontal="center" vertical="center" wrapText="1"/>
    </xf>
    <xf numFmtId="0" fontId="15" fillId="3" borderId="0" xfId="0" applyFont="1" applyFill="1" applyAlignment="1">
      <alignment horizontal="left" vertical="center" wrapText="1"/>
    </xf>
    <xf numFmtId="0" fontId="16" fillId="0" borderId="0" xfId="0" applyFont="1" applyAlignment="1">
      <alignment horizontal="left" vertical="center" wrapText="1"/>
    </xf>
    <xf numFmtId="0" fontId="0" fillId="0" borderId="0" xfId="0" applyAlignment="1">
      <alignment horizontal="left" vertical="center"/>
    </xf>
    <xf numFmtId="165" fontId="0" fillId="0" borderId="0" xfId="0" applyNumberFormat="1" applyAlignment="1">
      <alignment horizontal="left" vertical="center"/>
    </xf>
    <xf numFmtId="0" fontId="0" fillId="0" borderId="0" xfId="0" applyAlignment="1">
      <alignment horizontal="left"/>
    </xf>
    <xf numFmtId="164" fontId="0" fillId="0" borderId="0" xfId="0" applyNumberFormat="1" applyAlignment="1">
      <alignment horizontal="left" vertical="center"/>
    </xf>
    <xf numFmtId="0" fontId="15" fillId="3" borderId="0" xfId="0" applyFont="1" applyFill="1" applyAlignment="1">
      <alignment horizontal="left" vertical="center"/>
    </xf>
    <xf numFmtId="14" fontId="7" fillId="0" borderId="0" xfId="0" applyNumberFormat="1" applyFont="1" applyAlignment="1">
      <alignment horizontal="center" vertical="center"/>
    </xf>
    <xf numFmtId="14" fontId="7" fillId="0" borderId="1" xfId="0" applyNumberFormat="1" applyFont="1" applyBorder="1" applyAlignment="1">
      <alignment horizontal="center" vertical="center"/>
    </xf>
    <xf numFmtId="14" fontId="12" fillId="2" borderId="2" xfId="0" applyNumberFormat="1" applyFont="1" applyFill="1" applyBorder="1" applyAlignment="1">
      <alignment horizontal="center" vertical="center"/>
    </xf>
    <xf numFmtId="14" fontId="0" fillId="0" borderId="0" xfId="0" applyNumberFormat="1" applyAlignment="1">
      <alignment horizontal="center" vertical="center"/>
    </xf>
    <xf numFmtId="164" fontId="7" fillId="0" borderId="0" xfId="0" applyNumberFormat="1" applyFont="1" applyAlignment="1">
      <alignment vertical="center"/>
    </xf>
    <xf numFmtId="164" fontId="7" fillId="0" borderId="1" xfId="0" applyNumberFormat="1" applyFont="1" applyBorder="1" applyAlignment="1">
      <alignment vertical="center"/>
    </xf>
    <xf numFmtId="164" fontId="13" fillId="2" borderId="2" xfId="0" applyNumberFormat="1" applyFont="1" applyFill="1" applyBorder="1" applyAlignment="1">
      <alignment vertical="center"/>
    </xf>
    <xf numFmtId="164" fontId="0" fillId="0" borderId="0" xfId="0" applyNumberFormat="1" applyAlignment="1">
      <alignment vertical="center"/>
    </xf>
    <xf numFmtId="14" fontId="7" fillId="0" borderId="0" xfId="0" applyNumberFormat="1" applyFont="1" applyAlignment="1">
      <alignment vertical="center"/>
    </xf>
    <xf numFmtId="14" fontId="7" fillId="0" borderId="1" xfId="0" applyNumberFormat="1" applyFont="1" applyBorder="1" applyAlignment="1">
      <alignment vertical="center"/>
    </xf>
    <xf numFmtId="14" fontId="0" fillId="0" borderId="0" xfId="0" applyNumberFormat="1" applyAlignment="1">
      <alignment vertical="center"/>
    </xf>
    <xf numFmtId="14" fontId="13" fillId="2" borderId="5" xfId="0" applyNumberFormat="1" applyFont="1" applyFill="1" applyBorder="1" applyAlignment="1">
      <alignment vertical="center"/>
    </xf>
    <xf numFmtId="0" fontId="7" fillId="0" borderId="10" xfId="0" applyFont="1" applyBorder="1" applyAlignment="1">
      <alignment horizontal="center" vertical="center"/>
    </xf>
    <xf numFmtId="0" fontId="13" fillId="2" borderId="10" xfId="0" applyFont="1" applyFill="1" applyBorder="1" applyAlignment="1">
      <alignment horizontal="center" vertical="center"/>
    </xf>
    <xf numFmtId="14" fontId="3" fillId="0" borderId="0" xfId="0" applyNumberFormat="1" applyFont="1" applyAlignment="1">
      <alignment horizontal="left" vertical="center"/>
    </xf>
    <xf numFmtId="0" fontId="6" fillId="0" borderId="0" xfId="0" applyFont="1" applyAlignment="1">
      <alignment horizontal="left" vertical="center"/>
    </xf>
    <xf numFmtId="14" fontId="6" fillId="0" borderId="0" xfId="0" applyNumberFormat="1" applyFont="1" applyAlignment="1">
      <alignment horizontal="left" vertical="center"/>
    </xf>
    <xf numFmtId="14" fontId="7" fillId="0" borderId="1" xfId="0" applyNumberFormat="1" applyFont="1" applyBorder="1" applyAlignment="1">
      <alignment horizontal="left" vertical="center"/>
    </xf>
    <xf numFmtId="0" fontId="7" fillId="0" borderId="1" xfId="0" applyFont="1" applyBorder="1" applyAlignment="1">
      <alignment horizontal="left" vertical="center"/>
    </xf>
    <xf numFmtId="14" fontId="7" fillId="0" borderId="0" xfId="0" applyNumberFormat="1" applyFont="1" applyAlignment="1">
      <alignment horizontal="left" vertical="center"/>
    </xf>
    <xf numFmtId="0" fontId="7" fillId="0" borderId="0" xfId="0" applyFont="1" applyAlignment="1">
      <alignment horizontal="left" vertical="center"/>
    </xf>
    <xf numFmtId="14" fontId="10" fillId="2" borderId="7" xfId="0" applyNumberFormat="1" applyFont="1" applyFill="1" applyBorder="1" applyAlignment="1">
      <alignment horizontal="left" vertical="center"/>
    </xf>
    <xf numFmtId="0" fontId="10" fillId="2" borderId="7" xfId="0" applyFont="1" applyFill="1" applyBorder="1" applyAlignment="1">
      <alignment horizontal="left" vertical="center"/>
    </xf>
    <xf numFmtId="0" fontId="10" fillId="2" borderId="8" xfId="0" applyFont="1" applyFill="1" applyBorder="1" applyAlignment="1">
      <alignment horizontal="left" vertical="center"/>
    </xf>
    <xf numFmtId="14" fontId="4" fillId="0" borderId="0" xfId="0" applyNumberFormat="1" applyFont="1" applyAlignment="1">
      <alignment horizontal="left" vertical="center"/>
    </xf>
    <xf numFmtId="0" fontId="4" fillId="0" borderId="0" xfId="0" applyFont="1" applyAlignment="1">
      <alignment horizontal="left" vertical="center"/>
    </xf>
    <xf numFmtId="14" fontId="0" fillId="0" borderId="0" xfId="0" applyNumberFormat="1" applyAlignment="1">
      <alignment horizontal="left" vertical="center"/>
    </xf>
    <xf numFmtId="0" fontId="3" fillId="0" borderId="0" xfId="0" applyFont="1"/>
    <xf numFmtId="0" fontId="9" fillId="0" borderId="0" xfId="0" applyFont="1" applyAlignment="1">
      <alignment wrapText="1"/>
    </xf>
    <xf numFmtId="0" fontId="19" fillId="0" borderId="0" xfId="0" applyFont="1"/>
    <xf numFmtId="0" fontId="17" fillId="0" borderId="0" xfId="1" applyFill="1" applyBorder="1" applyAlignment="1"/>
    <xf numFmtId="0" fontId="20" fillId="0" borderId="0" xfId="0" applyFont="1"/>
    <xf numFmtId="0" fontId="18" fillId="0" borderId="0" xfId="0" applyFont="1"/>
    <xf numFmtId="0" fontId="0" fillId="0" borderId="0" xfId="0" applyAlignment="1">
      <alignment horizontal="left" vertical="center" wrapText="1"/>
    </xf>
    <xf numFmtId="0" fontId="8" fillId="0" borderId="0" xfId="0" applyFont="1"/>
    <xf numFmtId="0" fontId="9" fillId="0" borderId="1" xfId="0" applyFont="1" applyBorder="1" applyAlignment="1">
      <alignment horizontal="left" vertical="center"/>
    </xf>
    <xf numFmtId="0" fontId="5" fillId="0" borderId="0" xfId="0" applyFont="1" applyAlignment="1">
      <alignment horizontal="left" vertical="center"/>
    </xf>
    <xf numFmtId="0" fontId="8" fillId="0" borderId="0" xfId="0" applyFont="1" applyAlignment="1">
      <alignment horizontal="left" vertical="center"/>
    </xf>
    <xf numFmtId="0" fontId="21" fillId="0" borderId="0" xfId="0" applyFont="1" applyAlignment="1">
      <alignment horizontal="left" vertical="center" wrapText="1" readingOrder="1"/>
    </xf>
    <xf numFmtId="0" fontId="22" fillId="0" borderId="0" xfId="0" applyFont="1" applyAlignment="1">
      <alignment horizontal="left" vertical="center" wrapText="1" readingOrder="1"/>
    </xf>
    <xf numFmtId="0" fontId="21" fillId="0" borderId="0" xfId="0" applyFont="1" applyAlignment="1">
      <alignment horizontal="left" vertical="center" wrapText="1"/>
    </xf>
    <xf numFmtId="0" fontId="21" fillId="0" borderId="0" xfId="0" applyFont="1" applyAlignment="1">
      <alignment horizontal="left" vertical="center"/>
    </xf>
    <xf numFmtId="0" fontId="7" fillId="0" borderId="1" xfId="0" applyFont="1" applyBorder="1" applyAlignment="1">
      <alignment horizontal="left" vertical="center" wrapText="1"/>
    </xf>
    <xf numFmtId="0" fontId="5" fillId="0" borderId="0" xfId="0" applyFont="1" applyAlignment="1">
      <alignment horizontal="left" vertical="center" wrapText="1"/>
    </xf>
    <xf numFmtId="0" fontId="8" fillId="0" borderId="0" xfId="0" applyFont="1" applyAlignment="1">
      <alignment horizontal="left" vertical="center" wrapText="1"/>
    </xf>
    <xf numFmtId="0" fontId="23" fillId="0" borderId="0" xfId="0" applyFont="1" applyAlignment="1">
      <alignment horizontal="left" vertical="center" wrapText="1"/>
    </xf>
    <xf numFmtId="0" fontId="24" fillId="0" borderId="0" xfId="0" applyFont="1"/>
    <xf numFmtId="0" fontId="9" fillId="0" borderId="0" xfId="0" applyFont="1" applyAlignment="1">
      <alignment horizontal="left" vertical="center"/>
    </xf>
    <xf numFmtId="165" fontId="0" fillId="0" borderId="10" xfId="0" applyNumberFormat="1" applyBorder="1" applyAlignment="1">
      <alignment horizontal="left" vertical="center"/>
    </xf>
    <xf numFmtId="0" fontId="0" fillId="0" borderId="10" xfId="0" applyBorder="1" applyAlignment="1">
      <alignment horizontal="left" vertical="center"/>
    </xf>
    <xf numFmtId="0" fontId="0" fillId="0" borderId="10" xfId="0" applyBorder="1" applyAlignment="1">
      <alignment horizontal="left"/>
    </xf>
    <xf numFmtId="0" fontId="0" fillId="0" borderId="10" xfId="0" applyBorder="1" applyAlignment="1">
      <alignment horizontal="left" vertical="center" wrapText="1"/>
    </xf>
    <xf numFmtId="0" fontId="0" fillId="0" borderId="10" xfId="0" applyBorder="1" applyAlignment="1">
      <alignment horizontal="center" vertical="center"/>
    </xf>
    <xf numFmtId="164" fontId="0" fillId="0" borderId="10" xfId="0" applyNumberFormat="1" applyBorder="1" applyAlignment="1">
      <alignment horizontal="left" vertical="center"/>
    </xf>
    <xf numFmtId="0" fontId="3" fillId="0" borderId="0" xfId="0" applyFont="1" applyAlignment="1">
      <alignment vertical="center"/>
    </xf>
    <xf numFmtId="14" fontId="0" fillId="0" borderId="10" xfId="0" applyNumberFormat="1" applyBorder="1" applyAlignment="1">
      <alignment horizontal="left" vertical="center"/>
    </xf>
    <xf numFmtId="0" fontId="0" fillId="0" borderId="0" xfId="0" applyAlignment="1">
      <alignment vertical="center" wrapText="1"/>
    </xf>
    <xf numFmtId="0" fontId="26" fillId="0" borderId="0" xfId="0" applyFont="1" applyAlignment="1">
      <alignment vertical="center"/>
    </xf>
    <xf numFmtId="0" fontId="27" fillId="0" borderId="2" xfId="0" applyFont="1" applyBorder="1" applyAlignment="1">
      <alignment horizontal="center" vertical="center"/>
    </xf>
    <xf numFmtId="0" fontId="28" fillId="0" borderId="4" xfId="0" applyFont="1" applyBorder="1" applyAlignment="1">
      <alignment vertical="center"/>
    </xf>
    <xf numFmtId="0" fontId="28" fillId="0" borderId="2" xfId="0" applyFont="1" applyBorder="1" applyAlignment="1">
      <alignment horizontal="center" vertical="center"/>
    </xf>
    <xf numFmtId="0" fontId="28" fillId="0" borderId="2" xfId="0" applyFont="1" applyBorder="1" applyAlignment="1">
      <alignment vertical="center"/>
    </xf>
    <xf numFmtId="0" fontId="28" fillId="4" borderId="2" xfId="0" applyFont="1" applyFill="1" applyBorder="1" applyAlignment="1">
      <alignment vertical="center"/>
    </xf>
    <xf numFmtId="0" fontId="28" fillId="4" borderId="2" xfId="0" applyFont="1" applyFill="1" applyBorder="1" applyAlignment="1">
      <alignment horizontal="center" vertical="center"/>
    </xf>
    <xf numFmtId="0" fontId="28" fillId="0" borderId="4" xfId="0" applyFont="1" applyBorder="1" applyAlignment="1">
      <alignment horizontal="center" vertical="center"/>
    </xf>
    <xf numFmtId="0" fontId="28" fillId="0" borderId="9" xfId="0" applyFont="1" applyBorder="1" applyAlignment="1">
      <alignment vertical="center"/>
    </xf>
    <xf numFmtId="0" fontId="28" fillId="0" borderId="3" xfId="0" applyFont="1" applyBorder="1" applyAlignment="1">
      <alignment horizontal="center" vertical="center"/>
    </xf>
    <xf numFmtId="0" fontId="28" fillId="0" borderId="3" xfId="0" applyFont="1" applyBorder="1" applyAlignment="1">
      <alignment vertical="center"/>
    </xf>
    <xf numFmtId="0" fontId="28" fillId="0" borderId="9" xfId="0" applyFont="1" applyBorder="1" applyAlignment="1">
      <alignment horizontal="center" vertical="center"/>
    </xf>
    <xf numFmtId="14" fontId="28" fillId="0" borderId="2" xfId="0" applyNumberFormat="1" applyFont="1" applyBorder="1" applyAlignment="1">
      <alignment horizontal="left" vertical="center"/>
    </xf>
    <xf numFmtId="0" fontId="29" fillId="0" borderId="2" xfId="0" applyFont="1" applyBorder="1" applyAlignment="1">
      <alignment horizontal="left" vertical="center"/>
    </xf>
    <xf numFmtId="0" fontId="28" fillId="0" borderId="5" xfId="0" applyFont="1" applyBorder="1" applyAlignment="1">
      <alignment horizontal="left" vertical="center"/>
    </xf>
    <xf numFmtId="14" fontId="28" fillId="4" borderId="2" xfId="0" applyNumberFormat="1" applyFont="1" applyFill="1" applyBorder="1" applyAlignment="1">
      <alignment horizontal="left" vertical="center"/>
    </xf>
    <xf numFmtId="0" fontId="28" fillId="4" borderId="2" xfId="0" applyFont="1" applyFill="1" applyBorder="1" applyAlignment="1">
      <alignment horizontal="left" vertical="center"/>
    </xf>
    <xf numFmtId="0" fontId="28" fillId="0" borderId="2" xfId="0" applyFont="1" applyBorder="1" applyAlignment="1">
      <alignment horizontal="left" vertical="center"/>
    </xf>
    <xf numFmtId="14" fontId="28" fillId="0" borderId="4" xfId="0" applyNumberFormat="1" applyFont="1" applyBorder="1" applyAlignment="1">
      <alignment horizontal="left" vertical="center"/>
    </xf>
    <xf numFmtId="14" fontId="28" fillId="0" borderId="0" xfId="0" applyNumberFormat="1" applyFont="1" applyAlignment="1">
      <alignment horizontal="left" vertical="center"/>
    </xf>
    <xf numFmtId="0" fontId="28" fillId="0" borderId="0" xfId="0" applyFont="1" applyAlignment="1">
      <alignment horizontal="left" vertical="center"/>
    </xf>
    <xf numFmtId="0" fontId="28" fillId="0" borderId="10" xfId="0" applyFont="1" applyBorder="1" applyAlignment="1">
      <alignment vertical="center"/>
    </xf>
    <xf numFmtId="0" fontId="28" fillId="0" borderId="10" xfId="0" applyFont="1" applyBorder="1" applyAlignment="1">
      <alignment horizontal="center" vertical="center"/>
    </xf>
    <xf numFmtId="0" fontId="28" fillId="0" borderId="3" xfId="0" applyFont="1" applyBorder="1" applyAlignment="1">
      <alignment vertical="center" wrapText="1"/>
    </xf>
    <xf numFmtId="0" fontId="29" fillId="0" borderId="10" xfId="0" applyFont="1" applyBorder="1" applyAlignment="1">
      <alignment horizontal="center" vertical="center"/>
    </xf>
    <xf numFmtId="0" fontId="29" fillId="0" borderId="11" xfId="0" applyFont="1" applyBorder="1" applyAlignment="1">
      <alignment horizontal="center" vertical="center"/>
    </xf>
    <xf numFmtId="165" fontId="1" fillId="0" borderId="10" xfId="0" applyNumberFormat="1" applyFont="1" applyBorder="1" applyAlignment="1">
      <alignment horizontal="center" vertical="center"/>
    </xf>
    <xf numFmtId="164" fontId="1" fillId="0" borderId="10" xfId="0" applyNumberFormat="1" applyFont="1" applyBorder="1" applyAlignment="1">
      <alignment horizontal="left" vertical="center"/>
    </xf>
    <xf numFmtId="165" fontId="1" fillId="0" borderId="10" xfId="0" applyNumberFormat="1" applyFont="1" applyBorder="1" applyAlignment="1">
      <alignment horizontal="left" vertical="center"/>
    </xf>
    <xf numFmtId="0" fontId="1" fillId="0" borderId="10" xfId="0" applyFont="1" applyBorder="1" applyAlignment="1">
      <alignment horizontal="center" vertical="center"/>
    </xf>
    <xf numFmtId="0" fontId="1" fillId="0" borderId="10" xfId="0" applyFont="1" applyBorder="1" applyAlignment="1">
      <alignment horizontal="center"/>
    </xf>
    <xf numFmtId="0" fontId="1" fillId="0" borderId="10" xfId="0" applyFont="1" applyBorder="1" applyAlignment="1">
      <alignment horizontal="left" vertical="center"/>
    </xf>
    <xf numFmtId="0" fontId="1" fillId="0" borderId="0" xfId="0" applyFont="1" applyAlignment="1">
      <alignment horizontal="center" vertical="center"/>
    </xf>
    <xf numFmtId="165" fontId="1" fillId="0" borderId="0" xfId="0" applyNumberFormat="1" applyFont="1" applyAlignment="1">
      <alignment horizontal="center" vertical="center"/>
    </xf>
    <xf numFmtId="164" fontId="1" fillId="0" borderId="0" xfId="0" applyNumberFormat="1" applyFont="1" applyAlignment="1">
      <alignment horizontal="left" vertical="center"/>
    </xf>
    <xf numFmtId="165" fontId="1" fillId="0" borderId="5" xfId="0" applyNumberFormat="1" applyFont="1" applyBorder="1" applyAlignment="1">
      <alignment horizontal="left" vertical="center"/>
    </xf>
    <xf numFmtId="14" fontId="1" fillId="0" borderId="10" xfId="0" applyNumberFormat="1" applyFont="1" applyBorder="1" applyAlignment="1">
      <alignment horizontal="center" vertical="center"/>
    </xf>
    <xf numFmtId="0" fontId="30" fillId="0" borderId="2" xfId="0" applyFont="1" applyBorder="1" applyAlignment="1">
      <alignment vertical="center"/>
    </xf>
    <xf numFmtId="0" fontId="26" fillId="0" borderId="0" xfId="0" applyFont="1" applyAlignment="1">
      <alignment horizontal="left" vertical="center"/>
    </xf>
    <xf numFmtId="0" fontId="26" fillId="0" borderId="0" xfId="0" applyFont="1" applyAlignment="1">
      <alignment horizontal="left" vertical="center" wrapText="1"/>
    </xf>
  </cellXfs>
  <cellStyles count="2">
    <cellStyle name="Hyperlink" xfId="1" builtinId="8"/>
    <cellStyle name="Normal" xfId="0" builtinId="0"/>
  </cellStyles>
  <dxfs count="102">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font>
        <b val="0"/>
        <i val="0"/>
        <strike val="0"/>
        <condense val="0"/>
        <extend val="0"/>
        <outline val="0"/>
        <shadow val="0"/>
        <u val="none"/>
        <vertAlign val="baseline"/>
        <sz val="11"/>
        <color rgb="FF000000"/>
        <name val="Calibri"/>
        <scheme val="minor"/>
      </font>
      <numFmt numFmtId="0" formatCode="General"/>
      <fill>
        <patternFill patternType="solid">
          <fgColor rgb="FF000000"/>
          <bgColor rgb="FFD4EAE4"/>
        </patternFill>
      </fill>
      <alignment horizontal="left" vertical="center" textRotation="0" wrapText="0" indent="0" justifyLastLine="0" shrinkToFit="0" readingOrder="0"/>
      <border diagonalUp="0" diagonalDown="0">
        <left style="thin">
          <color rgb="FF003057"/>
        </left>
        <right/>
        <top style="thin">
          <color rgb="FF003057"/>
        </top>
        <bottom style="thin">
          <color rgb="FF003057"/>
        </bottom>
        <vertical/>
        <horizontal/>
      </border>
    </dxf>
    <dxf>
      <font>
        <b/>
        <i val="0"/>
        <strike val="0"/>
        <condense val="0"/>
        <extend val="0"/>
        <outline val="0"/>
        <shadow val="0"/>
        <u val="none"/>
        <vertAlign val="baseline"/>
        <sz val="11"/>
        <color rgb="FF005A70"/>
        <name val="Calibri"/>
        <scheme val="minor"/>
      </font>
      <numFmt numFmtId="0" formatCode="General"/>
      <fill>
        <patternFill patternType="solid">
          <fgColor rgb="FF000000"/>
          <bgColor rgb="FFD2DB0E"/>
        </patternFill>
      </fill>
      <alignment horizontal="left"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vertical/>
        <horizontal/>
      </border>
    </dxf>
    <dxf>
      <font>
        <b val="0"/>
        <i val="0"/>
        <strike val="0"/>
        <condense val="0"/>
        <extend val="0"/>
        <outline val="0"/>
        <shadow val="0"/>
        <u val="none"/>
        <vertAlign val="baseline"/>
        <sz val="11"/>
        <color rgb="FF000000"/>
        <name val="Calibri"/>
        <scheme val="minor"/>
      </font>
      <numFmt numFmtId="19" formatCode="dd/mm/yyyy"/>
      <fill>
        <patternFill patternType="solid">
          <fgColor rgb="FF000000"/>
          <bgColor rgb="FFD4EAE4"/>
        </patternFill>
      </fill>
      <alignment horizontal="left"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alibri"/>
        <scheme val="minor"/>
      </font>
      <fill>
        <patternFill patternType="solid">
          <fgColor rgb="FF000000"/>
          <bgColor rgb="FFD4EAE4"/>
        </patternFill>
      </fill>
      <alignment horizontal="general"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alibri"/>
        <scheme val="minor"/>
      </font>
      <fill>
        <patternFill patternType="solid">
          <fgColor rgb="FF000000"/>
          <bgColor rgb="FFD4EAE4"/>
        </patternFill>
      </fill>
      <alignment horizontal="general"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alibri"/>
        <scheme val="minor"/>
      </font>
      <fill>
        <patternFill patternType="solid">
          <fgColor rgb="FF000000"/>
          <bgColor rgb="FFD4EAE4"/>
        </patternFill>
      </fill>
      <alignment horizontal="general"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vertical/>
        <horizontal/>
      </border>
    </dxf>
    <dxf>
      <font>
        <b val="0"/>
        <i val="0"/>
        <strike val="0"/>
        <condense val="0"/>
        <extend val="0"/>
        <outline val="0"/>
        <shadow val="0"/>
        <u val="none"/>
        <vertAlign val="baseline"/>
        <sz val="11"/>
        <color rgb="FF000000"/>
        <name val="Calibri"/>
        <scheme val="minor"/>
      </font>
      <fill>
        <patternFill patternType="solid">
          <fgColor rgb="FF000000"/>
          <bgColor rgb="FFD4EAE4"/>
        </patternFill>
      </fill>
      <alignment horizontal="center"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vertical/>
        <horizontal/>
      </border>
    </dxf>
    <dxf>
      <font>
        <b val="0"/>
        <i val="0"/>
        <strike val="0"/>
        <condense val="0"/>
        <extend val="0"/>
        <outline val="0"/>
        <shadow val="0"/>
        <u val="none"/>
        <vertAlign val="baseline"/>
        <sz val="11"/>
        <color rgb="FF000000"/>
        <name val="Calibri"/>
        <scheme val="minor"/>
      </font>
      <fill>
        <patternFill patternType="solid">
          <fgColor rgb="FF000000"/>
          <bgColor rgb="FFD4EAE4"/>
        </patternFill>
      </fill>
      <alignment horizontal="general" vertical="center" textRotation="0" wrapText="0" indent="0" justifyLastLine="0" shrinkToFit="0" readingOrder="0"/>
      <border diagonalUp="0" diagonalDown="0">
        <left/>
        <right style="thin">
          <color rgb="FF003057"/>
        </right>
        <top style="thin">
          <color rgb="FF003057"/>
        </top>
        <bottom style="thin">
          <color rgb="FF003057"/>
        </bottom>
        <vertical/>
        <horizontal/>
      </border>
    </dxf>
    <dxf>
      <border outline="0">
        <top style="thin">
          <color rgb="FF003057"/>
        </top>
      </border>
    </dxf>
    <dxf>
      <border outline="0">
        <left style="thin">
          <color rgb="FF003057"/>
        </left>
        <right style="thin">
          <color rgb="FF003057"/>
        </right>
        <top style="thin">
          <color rgb="FF003057"/>
        </top>
        <bottom style="thin">
          <color rgb="FF003057"/>
        </bottom>
      </border>
    </dxf>
    <dxf>
      <border outline="0">
        <bottom style="thin">
          <color rgb="FF003057"/>
        </bottom>
      </border>
    </dxf>
    <dxf>
      <font>
        <b/>
        <i val="0"/>
        <strike val="0"/>
        <condense val="0"/>
        <extend val="0"/>
        <outline val="0"/>
        <shadow val="0"/>
        <u val="none"/>
        <vertAlign val="baseline"/>
        <sz val="10"/>
        <color rgb="FFFFFFFF"/>
        <name val="Open Sans"/>
        <family val="2"/>
        <scheme val="none"/>
      </font>
      <fill>
        <patternFill patternType="solid">
          <fgColor rgb="FF000000"/>
          <bgColor rgb="FF003057"/>
        </patternFill>
      </fill>
      <alignment horizontal="general" vertical="center" textRotation="0" wrapText="0" indent="0" justifyLastLine="0" shrinkToFit="0" readingOrder="0"/>
      <border diagonalUp="0" diagonalDown="0" outline="0">
        <left style="thin">
          <color rgb="FF003057"/>
        </left>
        <right style="thin">
          <color rgb="FF003057"/>
        </right>
        <top/>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19" formatCode="dd/mm/yyyy"/>
      <fill>
        <patternFill patternType="none">
          <fgColor indexed="64"/>
          <bgColor auto="1"/>
        </patternFill>
      </fill>
      <alignment horizontal="general" vertical="center" textRotation="0" wrapText="0" indent="0" justifyLastLine="0" shrinkToFit="0" readingOrder="0"/>
      <border diagonalUp="0" diagonalDown="0">
        <left style="thin">
          <color rgb="FF003057"/>
        </left>
        <right style="thin">
          <color indexed="64"/>
        </right>
        <top style="thin">
          <color rgb="FF003057"/>
        </top>
        <bottom style="thin">
          <color rgb="FF003057"/>
        </bottom>
      </border>
    </dxf>
    <dxf>
      <font>
        <b val="0"/>
        <i val="0"/>
        <strike val="0"/>
        <condense val="0"/>
        <extend val="0"/>
        <outline val="0"/>
        <shadow val="0"/>
        <u val="none"/>
        <vertAlign val="baseline"/>
        <sz val="10"/>
        <color auto="1"/>
        <name val="Calibri"/>
        <scheme val="minor"/>
      </font>
      <numFmt numFmtId="164" formatCode="[$-F800]dddd\,\ mmmm\ dd\,\ yyyy"/>
      <fill>
        <patternFill patternType="none">
          <fgColor indexed="64"/>
          <bgColor auto="1"/>
        </patternFill>
      </fill>
      <alignment horizontal="general"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0"/>
        <color auto="1"/>
        <name val="Calibri"/>
        <scheme val="minor"/>
      </font>
      <numFmt numFmtId="164" formatCode="[$-F800]dddd\,\ mmmm\ dd\,\ yyyy"/>
      <fill>
        <patternFill patternType="none">
          <fgColor indexed="64"/>
          <bgColor auto="1"/>
        </patternFill>
      </fill>
      <alignment horizontal="general"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name val="Calibri"/>
        <scheme val="minor"/>
      </font>
      <numFmt numFmtId="19" formatCode="dd/mm/yyyy"/>
      <fill>
        <patternFill patternType="none">
          <fgColor indexed="64"/>
          <bgColor auto="1"/>
        </patternFill>
      </fill>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general"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general"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general"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general" vertical="center" textRotation="0" wrapText="0" indent="0" justifyLastLine="0" shrinkToFit="0" readingOrder="0"/>
      <border diagonalUp="0" diagonalDown="0">
        <left/>
        <right style="thin">
          <color rgb="FF003057"/>
        </right>
        <top style="thin">
          <color rgb="FF003057"/>
        </top>
        <bottom style="thin">
          <color rgb="FF003057"/>
        </bottom>
      </border>
    </dxf>
    <dxf>
      <border outline="0">
        <left style="thin">
          <color rgb="FF003057"/>
        </left>
      </border>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0" indent="0" justifyLastLine="0" shrinkToFit="0" readingOrder="0"/>
    </dxf>
    <dxf>
      <font>
        <b/>
        <i val="0"/>
        <strike val="0"/>
        <condense val="0"/>
        <extend val="0"/>
        <outline val="0"/>
        <shadow val="0"/>
        <u val="none"/>
        <vertAlign val="baseline"/>
        <sz val="12"/>
        <color rgb="FFFFFFFF"/>
        <name val="Open Sans"/>
        <family val="2"/>
        <scheme val="none"/>
      </font>
      <fill>
        <patternFill patternType="solid">
          <fgColor rgb="FF000000"/>
          <bgColor rgb="FF003057"/>
        </patternFill>
      </fill>
      <alignment horizontal="general" vertical="center" textRotation="0" wrapText="0" indent="0" justifyLastLine="0" shrinkToFit="0" readingOrder="0"/>
      <border diagonalUp="0" diagonalDown="0">
        <left style="thin">
          <color rgb="FF003057"/>
        </left>
        <right style="thin">
          <color rgb="FF003057"/>
        </right>
        <top/>
        <bottom/>
      </border>
    </dxf>
  </dxfs>
  <tableStyles count="0" defaultTableStyle="TableStyleMedium2" defaultPivotStyle="PivotStyleMedium9"/>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514349</xdr:colOff>
      <xdr:row>10</xdr:row>
      <xdr:rowOff>38100</xdr:rowOff>
    </xdr:from>
    <xdr:to>
      <xdr:col>1</xdr:col>
      <xdr:colOff>2459280</xdr:colOff>
      <xdr:row>13</xdr:row>
      <xdr:rowOff>19050</xdr:rowOff>
    </xdr:to>
    <xdr:pic>
      <xdr:nvPicPr>
        <xdr:cNvPr id="4" name="Picture 3">
          <a:extLst>
            <a:ext uri="{FF2B5EF4-FFF2-40B4-BE49-F238E27FC236}">
              <a16:creationId xmlns:a16="http://schemas.microsoft.com/office/drawing/2014/main" id="{A68FFC6C-6433-EDCE-6321-DF1F872C4B44}"/>
            </a:ext>
          </a:extLst>
        </xdr:cNvPr>
        <xdr:cNvPicPr>
          <a:picLocks noChangeAspect="1"/>
        </xdr:cNvPicPr>
      </xdr:nvPicPr>
      <xdr:blipFill>
        <a:blip xmlns:r="http://schemas.openxmlformats.org/officeDocument/2006/relationships" r:embed="rId1"/>
        <a:stretch>
          <a:fillRect/>
        </a:stretch>
      </xdr:blipFill>
      <xdr:spPr>
        <a:xfrm>
          <a:off x="3324224" y="2562225"/>
          <a:ext cx="1944931" cy="561975"/>
        </a:xfrm>
        <a:prstGeom prst="rect">
          <a:avLst/>
        </a:prstGeom>
      </xdr:spPr>
    </xdr:pic>
    <xdr:clientData/>
  </xdr:twoCellAnchor>
  <xdr:twoCellAnchor editAs="oneCell">
    <xdr:from>
      <xdr:col>1</xdr:col>
      <xdr:colOff>104775</xdr:colOff>
      <xdr:row>0</xdr:row>
      <xdr:rowOff>171450</xdr:rowOff>
    </xdr:from>
    <xdr:to>
      <xdr:col>1</xdr:col>
      <xdr:colOff>1619380</xdr:colOff>
      <xdr:row>3</xdr:row>
      <xdr:rowOff>25400</xdr:rowOff>
    </xdr:to>
    <xdr:pic>
      <xdr:nvPicPr>
        <xdr:cNvPr id="5" name="Picture 4">
          <a:extLst>
            <a:ext uri="{FF2B5EF4-FFF2-40B4-BE49-F238E27FC236}">
              <a16:creationId xmlns:a16="http://schemas.microsoft.com/office/drawing/2014/main" id="{FA2C63A1-E97B-163D-8E7D-A4934601B613}"/>
            </a:ext>
          </a:extLst>
        </xdr:cNvPr>
        <xdr:cNvPicPr>
          <a:picLocks noChangeAspect="1"/>
        </xdr:cNvPicPr>
      </xdr:nvPicPr>
      <xdr:blipFill>
        <a:blip xmlns:r="http://schemas.openxmlformats.org/officeDocument/2006/relationships" r:embed="rId2"/>
        <a:stretch>
          <a:fillRect/>
        </a:stretch>
      </xdr:blipFill>
      <xdr:spPr>
        <a:xfrm>
          <a:off x="2914650" y="171450"/>
          <a:ext cx="1514605" cy="606425"/>
        </a:xfrm>
        <a:prstGeom prst="rect">
          <a:avLst/>
        </a:prstGeom>
      </xdr:spPr>
    </xdr:pic>
    <xdr:clientData/>
  </xdr:twoCellAnchor>
  <xdr:twoCellAnchor editAs="oneCell">
    <xdr:from>
      <xdr:col>1</xdr:col>
      <xdr:colOff>1819275</xdr:colOff>
      <xdr:row>0</xdr:row>
      <xdr:rowOff>286635</xdr:rowOff>
    </xdr:from>
    <xdr:to>
      <xdr:col>1</xdr:col>
      <xdr:colOff>3467100</xdr:colOff>
      <xdr:row>2</xdr:row>
      <xdr:rowOff>206391</xdr:rowOff>
    </xdr:to>
    <xdr:pic>
      <xdr:nvPicPr>
        <xdr:cNvPr id="6" name="Picture 5">
          <a:extLst>
            <a:ext uri="{FF2B5EF4-FFF2-40B4-BE49-F238E27FC236}">
              <a16:creationId xmlns:a16="http://schemas.microsoft.com/office/drawing/2014/main" id="{92B34B42-D5C1-6B8A-F977-5F533FEC9DBD}"/>
            </a:ext>
          </a:extLst>
        </xdr:cNvPr>
        <xdr:cNvPicPr>
          <a:picLocks noChangeAspect="1"/>
        </xdr:cNvPicPr>
      </xdr:nvPicPr>
      <xdr:blipFill>
        <a:blip xmlns:r="http://schemas.openxmlformats.org/officeDocument/2006/relationships" r:embed="rId3"/>
        <a:stretch>
          <a:fillRect/>
        </a:stretch>
      </xdr:blipFill>
      <xdr:spPr>
        <a:xfrm>
          <a:off x="4629150" y="286635"/>
          <a:ext cx="1647825" cy="4150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9</xdr:row>
      <xdr:rowOff>9525</xdr:rowOff>
    </xdr:from>
    <xdr:to>
      <xdr:col>1</xdr:col>
      <xdr:colOff>1921648</xdr:colOff>
      <xdr:row>10</xdr:row>
      <xdr:rowOff>63500</xdr:rowOff>
    </xdr:to>
    <xdr:pic>
      <xdr:nvPicPr>
        <xdr:cNvPr id="4" name="Picture 3">
          <a:extLst>
            <a:ext uri="{FF2B5EF4-FFF2-40B4-BE49-F238E27FC236}">
              <a16:creationId xmlns:a16="http://schemas.microsoft.com/office/drawing/2014/main" id="{9264198B-1489-6C82-8C96-F31AC6A4C1D0}"/>
            </a:ext>
          </a:extLst>
        </xdr:cNvPr>
        <xdr:cNvPicPr>
          <a:picLocks noChangeAspect="1"/>
        </xdr:cNvPicPr>
      </xdr:nvPicPr>
      <xdr:blipFill>
        <a:blip xmlns:r="http://schemas.openxmlformats.org/officeDocument/2006/relationships" r:embed="rId1"/>
        <a:stretch>
          <a:fillRect/>
        </a:stretch>
      </xdr:blipFill>
      <xdr:spPr>
        <a:xfrm>
          <a:off x="4895850" y="4752975"/>
          <a:ext cx="1893073" cy="552450"/>
        </a:xfrm>
        <a:prstGeom prst="rect">
          <a:avLst/>
        </a:prstGeom>
      </xdr:spPr>
    </xdr:pic>
    <xdr:clientData/>
  </xdr:twoCellAnchor>
  <xdr:twoCellAnchor editAs="oneCell">
    <xdr:from>
      <xdr:col>1</xdr:col>
      <xdr:colOff>63500</xdr:colOff>
      <xdr:row>0</xdr:row>
      <xdr:rowOff>39768</xdr:rowOff>
    </xdr:from>
    <xdr:to>
      <xdr:col>1</xdr:col>
      <xdr:colOff>1552575</xdr:colOff>
      <xdr:row>2</xdr:row>
      <xdr:rowOff>120674</xdr:rowOff>
    </xdr:to>
    <xdr:pic>
      <xdr:nvPicPr>
        <xdr:cNvPr id="5" name="Picture 4">
          <a:extLst>
            <a:ext uri="{FF2B5EF4-FFF2-40B4-BE49-F238E27FC236}">
              <a16:creationId xmlns:a16="http://schemas.microsoft.com/office/drawing/2014/main" id="{D6D5030D-DCF2-3DE1-F1ED-2F170CE589E6}"/>
            </a:ext>
          </a:extLst>
        </xdr:cNvPr>
        <xdr:cNvPicPr>
          <a:picLocks noChangeAspect="1"/>
        </xdr:cNvPicPr>
      </xdr:nvPicPr>
      <xdr:blipFill>
        <a:blip xmlns:r="http://schemas.openxmlformats.org/officeDocument/2006/relationships" r:embed="rId2"/>
        <a:stretch>
          <a:fillRect/>
        </a:stretch>
      </xdr:blipFill>
      <xdr:spPr>
        <a:xfrm>
          <a:off x="4930775" y="39768"/>
          <a:ext cx="1485900" cy="598431"/>
        </a:xfrm>
        <a:prstGeom prst="rect">
          <a:avLst/>
        </a:prstGeom>
      </xdr:spPr>
    </xdr:pic>
    <xdr:clientData/>
  </xdr:twoCellAnchor>
  <xdr:twoCellAnchor editAs="oneCell">
    <xdr:from>
      <xdr:col>1</xdr:col>
      <xdr:colOff>1771650</xdr:colOff>
      <xdr:row>0</xdr:row>
      <xdr:rowOff>174318</xdr:rowOff>
    </xdr:from>
    <xdr:to>
      <xdr:col>1</xdr:col>
      <xdr:colOff>3362325</xdr:colOff>
      <xdr:row>2</xdr:row>
      <xdr:rowOff>58834</xdr:rowOff>
    </xdr:to>
    <xdr:pic>
      <xdr:nvPicPr>
        <xdr:cNvPr id="6" name="Picture 5">
          <a:extLst>
            <a:ext uri="{FF2B5EF4-FFF2-40B4-BE49-F238E27FC236}">
              <a16:creationId xmlns:a16="http://schemas.microsoft.com/office/drawing/2014/main" id="{104349CA-9FDB-8C56-F1FD-E1317E40BD7A}"/>
            </a:ext>
          </a:extLst>
        </xdr:cNvPr>
        <xdr:cNvPicPr>
          <a:picLocks noChangeAspect="1"/>
        </xdr:cNvPicPr>
      </xdr:nvPicPr>
      <xdr:blipFill>
        <a:blip xmlns:r="http://schemas.openxmlformats.org/officeDocument/2006/relationships" r:embed="rId3"/>
        <a:stretch>
          <a:fillRect/>
        </a:stretch>
      </xdr:blipFill>
      <xdr:spPr>
        <a:xfrm>
          <a:off x="6638925" y="174318"/>
          <a:ext cx="1587500" cy="3988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119334</xdr:colOff>
      <xdr:row>0</xdr:row>
      <xdr:rowOff>87662</xdr:rowOff>
    </xdr:from>
    <xdr:to>
      <xdr:col>2</xdr:col>
      <xdr:colOff>1611584</xdr:colOff>
      <xdr:row>2</xdr:row>
      <xdr:rowOff>171820</xdr:rowOff>
    </xdr:to>
    <xdr:pic>
      <xdr:nvPicPr>
        <xdr:cNvPr id="3" name="Picture 2">
          <a:extLst>
            <a:ext uri="{FF2B5EF4-FFF2-40B4-BE49-F238E27FC236}">
              <a16:creationId xmlns:a16="http://schemas.microsoft.com/office/drawing/2014/main" id="{3B04C7C2-DB73-4DE3-9516-834B9873ED2F}"/>
            </a:ext>
          </a:extLst>
        </xdr:cNvPr>
        <xdr:cNvPicPr>
          <a:picLocks noChangeAspect="1"/>
        </xdr:cNvPicPr>
      </xdr:nvPicPr>
      <xdr:blipFill>
        <a:blip xmlns:r="http://schemas.openxmlformats.org/officeDocument/2006/relationships" r:embed="rId1"/>
        <a:stretch>
          <a:fillRect/>
        </a:stretch>
      </xdr:blipFill>
      <xdr:spPr>
        <a:xfrm>
          <a:off x="3882871" y="87662"/>
          <a:ext cx="1485900" cy="595256"/>
        </a:xfrm>
        <a:prstGeom prst="rect">
          <a:avLst/>
        </a:prstGeom>
      </xdr:spPr>
    </xdr:pic>
    <xdr:clientData/>
  </xdr:twoCellAnchor>
  <xdr:twoCellAnchor editAs="oneCell">
    <xdr:from>
      <xdr:col>2</xdr:col>
      <xdr:colOff>1870152</xdr:colOff>
      <xdr:row>0</xdr:row>
      <xdr:rowOff>220701</xdr:rowOff>
    </xdr:from>
    <xdr:to>
      <xdr:col>2</xdr:col>
      <xdr:colOff>3454477</xdr:colOff>
      <xdr:row>2</xdr:row>
      <xdr:rowOff>105294</xdr:rowOff>
    </xdr:to>
    <xdr:pic>
      <xdr:nvPicPr>
        <xdr:cNvPr id="4" name="Picture 3">
          <a:extLst>
            <a:ext uri="{FF2B5EF4-FFF2-40B4-BE49-F238E27FC236}">
              <a16:creationId xmlns:a16="http://schemas.microsoft.com/office/drawing/2014/main" id="{5E2CE16F-1FEA-49AE-B186-F44AD0A0E9EB}"/>
            </a:ext>
          </a:extLst>
        </xdr:cNvPr>
        <xdr:cNvPicPr>
          <a:picLocks noChangeAspect="1"/>
        </xdr:cNvPicPr>
      </xdr:nvPicPr>
      <xdr:blipFill>
        <a:blip xmlns:r="http://schemas.openxmlformats.org/officeDocument/2006/relationships" r:embed="rId2"/>
        <a:stretch>
          <a:fillRect/>
        </a:stretch>
      </xdr:blipFill>
      <xdr:spPr>
        <a:xfrm>
          <a:off x="5633689" y="220701"/>
          <a:ext cx="1590675" cy="3956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119063</xdr:colOff>
      <xdr:row>0</xdr:row>
      <xdr:rowOff>119063</xdr:rowOff>
    </xdr:from>
    <xdr:to>
      <xdr:col>2</xdr:col>
      <xdr:colOff>173038</xdr:colOff>
      <xdr:row>2</xdr:row>
      <xdr:rowOff>203144</xdr:rowOff>
    </xdr:to>
    <xdr:pic>
      <xdr:nvPicPr>
        <xdr:cNvPr id="3" name="Picture 2">
          <a:extLst>
            <a:ext uri="{FF2B5EF4-FFF2-40B4-BE49-F238E27FC236}">
              <a16:creationId xmlns:a16="http://schemas.microsoft.com/office/drawing/2014/main" id="{4DE1ACC9-D181-4352-823A-54CC4CA535C4}"/>
            </a:ext>
          </a:extLst>
        </xdr:cNvPr>
        <xdr:cNvPicPr>
          <a:picLocks noChangeAspect="1"/>
        </xdr:cNvPicPr>
      </xdr:nvPicPr>
      <xdr:blipFill>
        <a:blip xmlns:r="http://schemas.openxmlformats.org/officeDocument/2006/relationships" r:embed="rId1"/>
        <a:stretch>
          <a:fillRect/>
        </a:stretch>
      </xdr:blipFill>
      <xdr:spPr>
        <a:xfrm>
          <a:off x="3595688" y="119063"/>
          <a:ext cx="1482725" cy="601606"/>
        </a:xfrm>
        <a:prstGeom prst="rect">
          <a:avLst/>
        </a:prstGeom>
      </xdr:spPr>
    </xdr:pic>
    <xdr:clientData/>
  </xdr:twoCellAnchor>
  <xdr:twoCellAnchor editAs="oneCell">
    <xdr:from>
      <xdr:col>2</xdr:col>
      <xdr:colOff>333375</xdr:colOff>
      <xdr:row>0</xdr:row>
      <xdr:rowOff>214313</xdr:rowOff>
    </xdr:from>
    <xdr:to>
      <xdr:col>2</xdr:col>
      <xdr:colOff>1924050</xdr:colOff>
      <xdr:row>2</xdr:row>
      <xdr:rowOff>92479</xdr:rowOff>
    </xdr:to>
    <xdr:pic>
      <xdr:nvPicPr>
        <xdr:cNvPr id="4" name="Picture 3">
          <a:extLst>
            <a:ext uri="{FF2B5EF4-FFF2-40B4-BE49-F238E27FC236}">
              <a16:creationId xmlns:a16="http://schemas.microsoft.com/office/drawing/2014/main" id="{CC55A7EE-A518-46F5-A0D2-455F2AF90B46}"/>
            </a:ext>
          </a:extLst>
        </xdr:cNvPr>
        <xdr:cNvPicPr>
          <a:picLocks noChangeAspect="1"/>
        </xdr:cNvPicPr>
      </xdr:nvPicPr>
      <xdr:blipFill>
        <a:blip xmlns:r="http://schemas.openxmlformats.org/officeDocument/2006/relationships" r:embed="rId2"/>
        <a:stretch>
          <a:fillRect/>
        </a:stretch>
      </xdr:blipFill>
      <xdr:spPr>
        <a:xfrm>
          <a:off x="5238750" y="214313"/>
          <a:ext cx="1590675" cy="402041"/>
        </a:xfrm>
        <a:prstGeom prst="rect">
          <a:avLst/>
        </a:prstGeom>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Riyaaz" id="{6264EF71-1934-4B2B-9EBE-6C9527B7492D}">
    <nsvFilter filterId="{A7EF8212-2567-4A44-8060-E62ABFCA6AD6}" ref="A6:L187" tableId="2">
      <columnFilter colId="0" id="{3B5A6C7C-43CA-46A3-89EE-0BF39B2B6236}">
        <filter colId="0">
          <x:filters>
            <x:filter val="Accounting"/>
          </x:filters>
        </filter>
      </columnFilter>
      <sortRules>
        <sortRule colId="0" id="{3B5A6C7C-43CA-46A3-89EE-0BF39B2B6236}">
          <sortCondition ref="A6:A187"/>
        </sortRule>
      </sortRules>
    </nsvFilter>
  </namedSheetView>
</namedSheetView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8</v>
    <v>26</v>
    <v>1</v>
  </rv>
</rvData>
</file>

<file path=xl/richData/rdrichvaluestructure.xml><?xml version="1.0" encoding="utf-8"?>
<rvStructures xmlns="http://schemas.microsoft.com/office/spreadsheetml/2017/richdata" count="1">
  <s t="_error">
    <k n="colOffset" t="i"/>
    <k n="errorType" t="i"/>
    <k n="rwOffset"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7EF8212-2567-4A44-8060-E62ABFCA6AD6}" name="Tasks_Alphabetical" displayName="Tasks_Alphabetical" ref="A6:L187" totalsRowShown="0" headerRowDxfId="101" dataDxfId="100" tableBorderDxfId="99">
  <autoFilter ref="A6:L187" xr:uid="{A7EF8212-2567-4A44-8060-E62ABFCA6AD6}"/>
  <tableColumns count="12">
    <tableColumn id="1" xr3:uid="{3B5A6C7C-43CA-46A3-89EE-0BF39B2B6236}" name="Subject" dataDxfId="98"/>
    <tableColumn id="2" xr3:uid="{8194BCA3-8772-4312-A139-96C7721A0BE5}" name="Examination code" dataDxfId="97"/>
    <tableColumn id="3" xr3:uid="{C82C5401-95EB-449A-8903-B3105F418685}" name="Title" dataDxfId="96"/>
    <tableColumn id="4" xr3:uid="{3E3338F9-6578-4D71-A28E-65E17175A3DD}" name="Component" dataDxfId="95"/>
    <tableColumn id="5" xr3:uid="{F9273EA5-C7F5-4B48-BDF3-3D7733EE4691}" name="Component title" dataDxfId="94"/>
    <tableColumn id="6" xr3:uid="{2D09E800-6339-48AC-A86D-9BCB3B9AFADF}" name="Task" dataDxfId="93"/>
    <tableColumn id="7" xr3:uid="{1E34F9B4-42DC-4908-8932-9FEB3141B3DB}" name="Date" dataDxfId="92"/>
    <tableColumn id="8" xr3:uid="{2BF0500E-1BB3-43E0-B1F4-D8087220DFB6}" name="Duration" dataDxfId="91">
      <calculatedColumnFormula array="1">IFERROR(INDEX(#REF!, MATCH(1,
    (Home!$A$3 =#REF!) *
    (Tasks_Alphabetical[[#This Row],[Subject]] =#REF!) *
    (Tasks_Alphabetical[[#This Row],[Component]] =#REF!) *
    (Tasks_Alphabetical[[#This Row],[Component title]] =#REF!) *
    (Tasks_Alphabetical[[#This Row],[Task]] =#REF!), 0)), "")</calculatedColumnFormula>
    </tableColumn>
    <tableColumn id="9" xr3:uid="{CB7838A1-8BA4-4F66-A9D1-651E6F038253}" name="Window Start" dataDxfId="90"/>
    <tableColumn id="10" xr3:uid="{A3E8682A-C579-4CE7-8829-469964C683FB}" name="Window End" dataDxfId="89"/>
    <tableColumn id="11" xr3:uid="{B7A369A2-D1A3-4F7D-99ED-3C43EC5ED237}" name="Submission deadline" dataDxfId="88"/>
    <tableColumn id="12" xr3:uid="{5A628806-775C-9446-8315-6A261DA77188}" name="Week Number" dataDxfId="87">
      <calculatedColumnFormula>IFERROR(IF(ISBLANK(Tasks_Alphabetical[[#This Row],[Submission deadline]]), "", WEEKNUM(Tasks_Alphabetical[[#This Row],[Submission deadline]], 2)),"")</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D2B9438-6E9D-4FD8-B08F-D5162A075E3F}" name="Exams_Alphabetical" displayName="Exams_Alphabetical" ref="A6:H26" totalsRowShown="0" headerRowDxfId="86" headerRowBorderDxfId="85" tableBorderDxfId="84" totalsRowBorderDxfId="83">
  <autoFilter ref="A6:H26" xr:uid="{8D2B9438-6E9D-4FD8-B08F-D5162A075E3F}"/>
  <tableColumns count="8">
    <tableColumn id="1" xr3:uid="{DD5A5789-0F30-4511-A1F5-D6F2BC474B34}" name="Subject" dataDxfId="82"/>
    <tableColumn id="2" xr3:uid="{94BA0AF5-5B10-46E1-96E9-233CA18E17DE}" name="Examination code" dataDxfId="81"/>
    <tableColumn id="3" xr3:uid="{CAA78174-04AE-4474-AEDA-7A4E8D155BE6}" name="Title" dataDxfId="80"/>
    <tableColumn id="4" xr3:uid="{A959E169-FA96-4A76-8CCD-6B06675B5BFC}" name="Component" dataDxfId="79"/>
    <tableColumn id="5" xr3:uid="{AAE4A59B-1501-4C8A-9C18-7786167F70FA}" name="Component title" dataDxfId="78"/>
    <tableColumn id="6" xr3:uid="{2B8CD529-A119-443D-B4B8-8E0BEC75259A}" name="Date" dataDxfId="77"/>
    <tableColumn id="7" xr3:uid="{DF6F328D-7B14-4A8B-BABB-97FBF6EC7B7B}" name="Time" dataDxfId="76"/>
    <tableColumn id="8" xr3:uid="{5F00D78C-61AC-4425-BDF1-834F44010B91}" name="Duration" dataDxfId="75"/>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qualifications.pearson.com/"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microsoft.com/office/2019/04/relationships/namedSheetView" Target="../namedSheetViews/namedSheetView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32976-21D5-4685-B1EF-21557D25071E}">
  <sheetPr codeName="Sheet5"/>
  <dimension ref="A1:B13"/>
  <sheetViews>
    <sheetView workbookViewId="0">
      <selection activeCell="B23" sqref="B23"/>
    </sheetView>
  </sheetViews>
  <sheetFormatPr defaultColWidth="11.453125" defaultRowHeight="14.5" x14ac:dyDescent="0.35"/>
  <cols>
    <col min="1" max="1" width="40.26953125" customWidth="1"/>
    <col min="2" max="2" width="70" customWidth="1"/>
  </cols>
  <sheetData>
    <row r="1" spans="1:2" ht="23" x14ac:dyDescent="0.6">
      <c r="A1" s="64" t="s">
        <v>0</v>
      </c>
    </row>
    <row r="2" spans="1:2" ht="15.5" x14ac:dyDescent="0.35">
      <c r="A2" s="67" t="s">
        <v>1</v>
      </c>
      <c r="B2" s="63" t="s">
        <v>2</v>
      </c>
    </row>
    <row r="3" spans="1:2" ht="20.5" x14ac:dyDescent="0.35">
      <c r="A3" s="12" t="s">
        <v>3</v>
      </c>
      <c r="B3" s="63" t="s">
        <v>2</v>
      </c>
    </row>
    <row r="5" spans="1:2" ht="26" x14ac:dyDescent="0.7">
      <c r="A5" s="68" t="s">
        <v>4</v>
      </c>
    </row>
    <row r="6" spans="1:2" ht="16.5" x14ac:dyDescent="0.45">
      <c r="A6" s="65" t="s">
        <v>5</v>
      </c>
    </row>
    <row r="7" spans="1:2" x14ac:dyDescent="0.35">
      <c r="A7" s="66" t="s">
        <v>6</v>
      </c>
    </row>
    <row r="8" spans="1:2" x14ac:dyDescent="0.35">
      <c r="B8" s="63" t="s">
        <v>2</v>
      </c>
    </row>
    <row r="9" spans="1:2" ht="19.5" customHeight="1" x14ac:dyDescent="0.35">
      <c r="A9" s="93" t="s">
        <v>7</v>
      </c>
      <c r="B9" s="92"/>
    </row>
    <row r="10" spans="1:2" ht="34.5" customHeight="1" x14ac:dyDescent="0.35">
      <c r="A10" s="132" t="s">
        <v>8</v>
      </c>
      <c r="B10" s="132"/>
    </row>
    <row r="11" spans="1:2" ht="17.5" x14ac:dyDescent="0.35">
      <c r="A11" s="131" t="s">
        <v>9</v>
      </c>
      <c r="B11" s="131"/>
    </row>
    <row r="12" spans="1:2" x14ac:dyDescent="0.35">
      <c r="B12" s="63"/>
    </row>
    <row r="13" spans="1:2" x14ac:dyDescent="0.35">
      <c r="B13" s="63"/>
    </row>
  </sheetData>
  <mergeCells count="2">
    <mergeCell ref="A11:B11"/>
    <mergeCell ref="A10:B10"/>
  </mergeCells>
  <hyperlinks>
    <hyperlink ref="A7" r:id="rId1" xr:uid="{E6C97F2E-F137-46C5-9E79-41A002B99DE6}"/>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Enter Correct Assessment Series" promptTitle="Select Assessment Series" prompt="Select Assessment Series" xr:uid="{9896F841-C238-4B4D-AE8E-87ECF6B9CC56}">
          <x14:formula1>
            <xm:f>'Data Validation'!$F:$F</xm:f>
          </x14:formula1>
          <xm:sqref>A3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6B3E0-7F59-4500-8DAB-ACF770E43FC5}">
  <sheetPr codeName="Sheet7"/>
  <dimension ref="A1:N26"/>
  <sheetViews>
    <sheetView workbookViewId="0">
      <selection activeCell="A22" sqref="A22"/>
    </sheetView>
  </sheetViews>
  <sheetFormatPr defaultColWidth="8.81640625" defaultRowHeight="14.5" x14ac:dyDescent="0.35"/>
  <cols>
    <col min="1" max="1" width="69.7265625" style="31" customWidth="1"/>
    <col min="2" max="2" width="59.1796875" style="69" customWidth="1"/>
  </cols>
  <sheetData>
    <row r="1" spans="1:14" ht="20.5" x14ac:dyDescent="0.35">
      <c r="A1" s="72" t="s">
        <v>0</v>
      </c>
      <c r="B1" s="79"/>
      <c r="C1" s="63"/>
    </row>
    <row r="2" spans="1:14" ht="20.5" x14ac:dyDescent="0.55000000000000004">
      <c r="A2" s="73" t="s">
        <v>10</v>
      </c>
      <c r="B2" s="80"/>
      <c r="C2" s="70"/>
    </row>
    <row r="4" spans="1:14" s="5" customFormat="1" ht="23" x14ac:dyDescent="0.35">
      <c r="A4" s="71" t="s">
        <v>11</v>
      </c>
      <c r="B4" s="78" t="s">
        <v>2</v>
      </c>
      <c r="C4" s="3" t="s">
        <v>2</v>
      </c>
      <c r="D4" s="3" t="s">
        <v>2</v>
      </c>
      <c r="E4" s="3" t="s">
        <v>2</v>
      </c>
      <c r="F4" s="8" t="s">
        <v>2</v>
      </c>
      <c r="G4" s="37" t="s">
        <v>2</v>
      </c>
      <c r="H4" s="8" t="s">
        <v>2</v>
      </c>
      <c r="I4" s="41" t="s">
        <v>2</v>
      </c>
      <c r="J4" s="41" t="s">
        <v>2</v>
      </c>
      <c r="K4" s="45"/>
      <c r="L4" s="45"/>
      <c r="M4" s="4"/>
      <c r="N4" s="4"/>
    </row>
    <row r="6" spans="1:14" ht="23" x14ac:dyDescent="0.35">
      <c r="A6" s="83" t="s">
        <v>12</v>
      </c>
      <c r="B6" s="81" t="s">
        <v>13</v>
      </c>
    </row>
    <row r="7" spans="1:14" ht="39" x14ac:dyDescent="0.35">
      <c r="A7" s="74" t="s">
        <v>14</v>
      </c>
      <c r="B7" s="74" t="s">
        <v>15</v>
      </c>
    </row>
    <row r="8" spans="1:14" ht="71.25" customHeight="1" x14ac:dyDescent="0.35">
      <c r="A8" s="75" t="s">
        <v>16</v>
      </c>
      <c r="B8" s="74" t="s">
        <v>17</v>
      </c>
    </row>
    <row r="9" spans="1:14" ht="135" customHeight="1" x14ac:dyDescent="0.35">
      <c r="A9" s="75" t="s">
        <v>18</v>
      </c>
      <c r="B9" s="74" t="s">
        <v>19</v>
      </c>
    </row>
    <row r="10" spans="1:14" ht="39" x14ac:dyDescent="0.35">
      <c r="A10" s="74" t="s">
        <v>20</v>
      </c>
      <c r="B10" s="76"/>
    </row>
    <row r="11" spans="1:14" ht="52" x14ac:dyDescent="0.35">
      <c r="A11" s="74" t="s">
        <v>21</v>
      </c>
      <c r="B11" s="76"/>
    </row>
    <row r="12" spans="1:14" ht="26" x14ac:dyDescent="0.35">
      <c r="A12" s="74" t="s">
        <v>22</v>
      </c>
      <c r="B12" s="76"/>
    </row>
    <row r="13" spans="1:14" x14ac:dyDescent="0.35">
      <c r="A13" s="76"/>
      <c r="B13" s="76"/>
    </row>
    <row r="14" spans="1:14" x14ac:dyDescent="0.35">
      <c r="A14" s="76"/>
      <c r="B14" s="76"/>
    </row>
    <row r="15" spans="1:14" x14ac:dyDescent="0.35">
      <c r="A15" s="82"/>
      <c r="B15" s="76"/>
    </row>
    <row r="16" spans="1:14" ht="17.5" x14ac:dyDescent="0.35">
      <c r="A16" s="93" t="s">
        <v>7</v>
      </c>
      <c r="B16" s="92"/>
    </row>
    <row r="17" spans="1:2" ht="17.5" x14ac:dyDescent="0.35">
      <c r="A17" s="132" t="s">
        <v>8</v>
      </c>
      <c r="B17" s="132"/>
    </row>
    <row r="18" spans="1:2" ht="17.5" x14ac:dyDescent="0.35">
      <c r="A18" s="131" t="s">
        <v>9</v>
      </c>
      <c r="B18" s="131"/>
    </row>
    <row r="19" spans="1:2" x14ac:dyDescent="0.35">
      <c r="A19" s="82"/>
      <c r="B19" s="76"/>
    </row>
    <row r="20" spans="1:2" x14ac:dyDescent="0.35">
      <c r="A20" s="82"/>
      <c r="B20" s="76"/>
    </row>
    <row r="21" spans="1:2" x14ac:dyDescent="0.35">
      <c r="A21" s="82" t="s">
        <v>2</v>
      </c>
      <c r="B21" s="76"/>
    </row>
    <row r="22" spans="1:2" x14ac:dyDescent="0.35">
      <c r="A22" s="77"/>
      <c r="B22" s="76"/>
    </row>
    <row r="23" spans="1:2" x14ac:dyDescent="0.35">
      <c r="A23" s="77"/>
      <c r="B23" s="76"/>
    </row>
    <row r="24" spans="1:2" x14ac:dyDescent="0.35">
      <c r="A24" s="77"/>
      <c r="B24" s="76"/>
    </row>
    <row r="25" spans="1:2" x14ac:dyDescent="0.35">
      <c r="A25" s="77"/>
    </row>
    <row r="26" spans="1:2" x14ac:dyDescent="0.35">
      <c r="A26" s="77"/>
    </row>
  </sheetData>
  <mergeCells count="2">
    <mergeCell ref="A17:B17"/>
    <mergeCell ref="A18:B1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187"/>
  <sheetViews>
    <sheetView topLeftCell="A162" zoomScale="82" zoomScaleNormal="82" workbookViewId="0">
      <selection activeCell="G189" sqref="G189"/>
    </sheetView>
  </sheetViews>
  <sheetFormatPr defaultColWidth="14.1796875" defaultRowHeight="14.5" x14ac:dyDescent="0.35"/>
  <cols>
    <col min="1" max="1" width="30.7265625" style="10" customWidth="1"/>
    <col min="2" max="2" width="23" style="10" customWidth="1"/>
    <col min="3" max="3" width="53.7265625" style="5" customWidth="1"/>
    <col min="4" max="4" width="26.26953125" style="5" customWidth="1"/>
    <col min="5" max="5" width="56.81640625" style="10" customWidth="1"/>
    <col min="6" max="6" width="12.453125" style="10" customWidth="1"/>
    <col min="7" max="7" width="32.7265625" style="39" customWidth="1"/>
    <col min="8" max="8" width="21.1796875" style="10" customWidth="1"/>
    <col min="9" max="9" width="30.1796875" style="43" customWidth="1"/>
    <col min="10" max="10" width="31" style="43" customWidth="1"/>
    <col min="11" max="11" width="22.81640625" style="46" customWidth="1"/>
    <col min="12" max="12" width="17.1796875" style="10" customWidth="1"/>
    <col min="13" max="16384" width="14.1796875" style="5"/>
  </cols>
  <sheetData>
    <row r="1" spans="1:14" ht="20.5" x14ac:dyDescent="0.35">
      <c r="A1" s="11" t="s">
        <v>0</v>
      </c>
      <c r="B1" s="14"/>
      <c r="C1" s="2"/>
      <c r="D1" s="2"/>
      <c r="E1" s="2"/>
      <c r="F1" s="7"/>
      <c r="G1" s="36"/>
      <c r="H1" s="9"/>
      <c r="I1" s="40"/>
      <c r="J1" s="40"/>
      <c r="K1" s="44"/>
      <c r="L1" s="9"/>
      <c r="M1" s="4"/>
      <c r="N1" s="4"/>
    </row>
    <row r="2" spans="1:14" ht="20.5" x14ac:dyDescent="0.35">
      <c r="A2" s="12" t="s">
        <v>10</v>
      </c>
      <c r="B2" s="16"/>
      <c r="C2" s="12"/>
      <c r="D2" s="2"/>
      <c r="E2" s="2"/>
      <c r="F2" s="7"/>
      <c r="G2" s="36"/>
      <c r="H2" s="9"/>
      <c r="I2" s="40"/>
      <c r="J2" s="40"/>
      <c r="K2" s="44"/>
      <c r="L2" s="9"/>
      <c r="M2" s="4"/>
      <c r="N2" s="4"/>
    </row>
    <row r="3" spans="1:14" ht="20.5" x14ac:dyDescent="0.35">
      <c r="A3" s="12" t="str">
        <f>Home!$A$3</f>
        <v>Summer 2026</v>
      </c>
      <c r="B3" s="16"/>
      <c r="C3" s="12"/>
      <c r="D3" s="2"/>
      <c r="E3" s="2"/>
      <c r="F3" s="7"/>
      <c r="G3" s="36"/>
      <c r="H3" s="9"/>
      <c r="I3" s="40"/>
      <c r="J3" s="40"/>
      <c r="K3" s="44"/>
      <c r="L3" s="9"/>
      <c r="M3" s="4"/>
      <c r="N3" s="4"/>
    </row>
    <row r="4" spans="1:14" ht="23" x14ac:dyDescent="0.35">
      <c r="A4" s="13" t="s">
        <v>23</v>
      </c>
      <c r="B4" s="8" t="s">
        <v>2</v>
      </c>
      <c r="C4" s="3" t="s">
        <v>2</v>
      </c>
      <c r="D4" s="3" t="s">
        <v>2</v>
      </c>
      <c r="E4" s="3" t="s">
        <v>2</v>
      </c>
      <c r="F4" s="8" t="s">
        <v>2</v>
      </c>
      <c r="G4" s="37" t="s">
        <v>2</v>
      </c>
      <c r="H4" s="8" t="s">
        <v>2</v>
      </c>
      <c r="I4" s="41" t="s">
        <v>2</v>
      </c>
      <c r="J4" s="41" t="s">
        <v>2</v>
      </c>
      <c r="K4" s="45"/>
      <c r="L4" s="45"/>
      <c r="M4" s="4"/>
      <c r="N4" s="4"/>
    </row>
    <row r="5" spans="1:14" ht="16.5" x14ac:dyDescent="0.35">
      <c r="A5" s="4"/>
      <c r="B5" s="9"/>
      <c r="C5" s="4"/>
      <c r="D5" s="4"/>
      <c r="E5" s="4"/>
      <c r="F5" s="9"/>
      <c r="G5" s="36"/>
      <c r="H5" s="9"/>
      <c r="I5" s="40"/>
      <c r="J5" s="40"/>
      <c r="K5" s="44"/>
      <c r="L5" s="48"/>
      <c r="M5" s="4"/>
      <c r="N5" s="4"/>
    </row>
    <row r="6" spans="1:14" s="27" customFormat="1" ht="18" x14ac:dyDescent="0.35">
      <c r="A6" s="21" t="s">
        <v>24</v>
      </c>
      <c r="B6" s="22" t="s">
        <v>25</v>
      </c>
      <c r="C6" s="23" t="s">
        <v>26</v>
      </c>
      <c r="D6" s="24" t="s">
        <v>27</v>
      </c>
      <c r="E6" s="24" t="s">
        <v>28</v>
      </c>
      <c r="F6" s="25" t="s">
        <v>29</v>
      </c>
      <c r="G6" s="38" t="s">
        <v>30</v>
      </c>
      <c r="H6" s="22" t="s">
        <v>31</v>
      </c>
      <c r="I6" s="42" t="s">
        <v>32</v>
      </c>
      <c r="J6" s="42" t="s">
        <v>33</v>
      </c>
      <c r="K6" s="47" t="s">
        <v>34</v>
      </c>
      <c r="L6" s="49" t="s">
        <v>35</v>
      </c>
      <c r="M6" s="26"/>
      <c r="N6" s="26"/>
    </row>
    <row r="7" spans="1:14" s="27" customFormat="1" ht="18" x14ac:dyDescent="0.35">
      <c r="A7" s="95" t="s">
        <v>36</v>
      </c>
      <c r="B7" s="96">
        <v>19562</v>
      </c>
      <c r="C7" s="97" t="s">
        <v>37</v>
      </c>
      <c r="D7" s="97" t="s">
        <v>38</v>
      </c>
      <c r="E7" s="97" t="s">
        <v>39</v>
      </c>
      <c r="F7" s="96" t="s">
        <v>40</v>
      </c>
      <c r="G7" s="119">
        <v>46097</v>
      </c>
      <c r="H7" s="96" t="s">
        <v>40</v>
      </c>
      <c r="I7" s="120">
        <v>46097</v>
      </c>
      <c r="J7" s="120">
        <v>46101</v>
      </c>
      <c r="K7" s="121">
        <v>46104</v>
      </c>
      <c r="L7" s="122">
        <f>IFERROR(IF(ISBLANK(Tasks_Alphabetical[[#This Row],[Submission deadline]]), "", WEEKNUM(Tasks_Alphabetical[[#This Row],[Submission deadline]], 2)),"")</f>
        <v>13</v>
      </c>
      <c r="M7" s="26"/>
      <c r="N7" s="26"/>
    </row>
    <row r="8" spans="1:14" x14ac:dyDescent="0.35">
      <c r="A8" s="95" t="s">
        <v>36</v>
      </c>
      <c r="B8" s="96">
        <v>19562</v>
      </c>
      <c r="C8" s="97" t="s">
        <v>41</v>
      </c>
      <c r="D8" s="97" t="s">
        <v>38</v>
      </c>
      <c r="E8" s="97" t="s">
        <v>39</v>
      </c>
      <c r="F8" s="94" t="s">
        <v>42</v>
      </c>
      <c r="G8" s="119">
        <v>46104</v>
      </c>
      <c r="H8" s="96" t="s">
        <v>43</v>
      </c>
      <c r="I8" s="120">
        <v>46104</v>
      </c>
      <c r="J8" s="120">
        <v>46104</v>
      </c>
      <c r="K8" s="121">
        <v>46105</v>
      </c>
      <c r="L8" s="122">
        <f>IFERROR(IF(ISBLANK(Tasks_Alphabetical[[#This Row],[Submission deadline]]), "", WEEKNUM(Tasks_Alphabetical[[#This Row],[Submission deadline]], 2)),"")</f>
        <v>13</v>
      </c>
      <c r="M8" s="1"/>
      <c r="N8" s="1"/>
    </row>
    <row r="9" spans="1:14" x14ac:dyDescent="0.35">
      <c r="A9" s="95" t="s">
        <v>36</v>
      </c>
      <c r="B9" s="96">
        <v>19562</v>
      </c>
      <c r="C9" s="97" t="s">
        <v>44</v>
      </c>
      <c r="D9" s="97" t="s">
        <v>38</v>
      </c>
      <c r="E9" s="97" t="s">
        <v>39</v>
      </c>
      <c r="F9" s="96">
        <v>2</v>
      </c>
      <c r="G9" s="119">
        <v>46106</v>
      </c>
      <c r="H9" s="96" t="s">
        <v>45</v>
      </c>
      <c r="I9" s="120">
        <v>46106</v>
      </c>
      <c r="J9" s="120">
        <v>46106</v>
      </c>
      <c r="K9" s="121">
        <v>46107</v>
      </c>
      <c r="L9" s="122">
        <f>IFERROR(IF(ISBLANK(Tasks_Alphabetical[[#This Row],[Submission deadline]]), "", WEEKNUM(Tasks_Alphabetical[[#This Row],[Submission deadline]], 2)),"")</f>
        <v>13</v>
      </c>
      <c r="M9" s="1"/>
      <c r="N9" s="1"/>
    </row>
    <row r="10" spans="1:14" x14ac:dyDescent="0.35">
      <c r="A10" s="95" t="s">
        <v>36</v>
      </c>
      <c r="B10" s="96">
        <v>19562</v>
      </c>
      <c r="C10" s="97" t="s">
        <v>46</v>
      </c>
      <c r="D10" s="97" t="s">
        <v>38</v>
      </c>
      <c r="E10" s="97" t="s">
        <v>39</v>
      </c>
      <c r="F10" s="96">
        <v>3</v>
      </c>
      <c r="G10" s="119">
        <v>46108</v>
      </c>
      <c r="H10" s="96" t="s">
        <v>47</v>
      </c>
      <c r="I10" s="120">
        <v>46108</v>
      </c>
      <c r="J10" s="120">
        <v>46108</v>
      </c>
      <c r="K10" s="121">
        <v>46111</v>
      </c>
      <c r="L10" s="122">
        <f>IFERROR(IF(ISBLANK(Tasks_Alphabetical[[#This Row],[Submission deadline]]), "", WEEKNUM(Tasks_Alphabetical[[#This Row],[Submission deadline]], 2)),"")</f>
        <v>14</v>
      </c>
      <c r="M10" s="1"/>
      <c r="N10" s="1"/>
    </row>
    <row r="11" spans="1:14" x14ac:dyDescent="0.35">
      <c r="A11" s="95" t="s">
        <v>36</v>
      </c>
      <c r="B11" s="96">
        <v>19562</v>
      </c>
      <c r="C11" s="97" t="s">
        <v>48</v>
      </c>
      <c r="D11" s="97" t="s">
        <v>38</v>
      </c>
      <c r="E11" s="97" t="s">
        <v>39</v>
      </c>
      <c r="F11" s="96">
        <v>4</v>
      </c>
      <c r="G11" s="119">
        <v>46127</v>
      </c>
      <c r="H11" s="96" t="s">
        <v>43</v>
      </c>
      <c r="I11" s="120">
        <v>46127</v>
      </c>
      <c r="J11" s="120">
        <v>46127</v>
      </c>
      <c r="K11" s="121">
        <v>46128</v>
      </c>
      <c r="L11" s="122">
        <f>IFERROR(IF(ISBLANK(Tasks_Alphabetical[[#This Row],[Submission deadline]]), "", WEEKNUM(Tasks_Alphabetical[[#This Row],[Submission deadline]], 2)),"")</f>
        <v>16</v>
      </c>
      <c r="M11" s="1"/>
      <c r="N11" s="1"/>
    </row>
    <row r="12" spans="1:14" x14ac:dyDescent="0.35">
      <c r="A12" s="95" t="s">
        <v>36</v>
      </c>
      <c r="B12" s="96">
        <v>19562</v>
      </c>
      <c r="C12" s="97" t="s">
        <v>49</v>
      </c>
      <c r="D12" s="97" t="s">
        <v>38</v>
      </c>
      <c r="E12" s="97" t="s">
        <v>39</v>
      </c>
      <c r="F12" s="96" t="s">
        <v>40</v>
      </c>
      <c r="G12" s="119">
        <v>46104</v>
      </c>
      <c r="H12" s="96" t="s">
        <v>40</v>
      </c>
      <c r="I12" s="120">
        <v>46104</v>
      </c>
      <c r="J12" s="120">
        <v>46108</v>
      </c>
      <c r="K12" s="121">
        <v>46111</v>
      </c>
      <c r="L12" s="122">
        <f>IFERROR(IF(ISBLANK(Tasks_Alphabetical[[#This Row],[Submission deadline]]), "", WEEKNUM(Tasks_Alphabetical[[#This Row],[Submission deadline]], 2)),"")</f>
        <v>14</v>
      </c>
      <c r="M12" s="1"/>
      <c r="N12" s="1"/>
    </row>
    <row r="13" spans="1:14" x14ac:dyDescent="0.35">
      <c r="A13" s="95" t="s">
        <v>36</v>
      </c>
      <c r="B13" s="96">
        <v>19562</v>
      </c>
      <c r="C13" s="97" t="s">
        <v>50</v>
      </c>
      <c r="D13" s="97" t="s">
        <v>38</v>
      </c>
      <c r="E13" s="97" t="s">
        <v>39</v>
      </c>
      <c r="F13" s="96">
        <v>5</v>
      </c>
      <c r="G13" s="119">
        <v>46129</v>
      </c>
      <c r="H13" s="96" t="s">
        <v>47</v>
      </c>
      <c r="I13" s="120">
        <v>46129</v>
      </c>
      <c r="J13" s="120">
        <v>46129</v>
      </c>
      <c r="K13" s="121">
        <v>45767</v>
      </c>
      <c r="L13" s="122">
        <f>IFERROR(IF(ISBLANK(Tasks_Alphabetical[[#This Row],[Submission deadline]]), "", WEEKNUM(Tasks_Alphabetical[[#This Row],[Submission deadline]], 2)),"")</f>
        <v>16</v>
      </c>
      <c r="M13" s="1"/>
      <c r="N13" s="1"/>
    </row>
    <row r="14" spans="1:14" x14ac:dyDescent="0.35">
      <c r="A14" s="95" t="s">
        <v>36</v>
      </c>
      <c r="B14" s="96">
        <v>19562</v>
      </c>
      <c r="C14" s="97" t="s">
        <v>51</v>
      </c>
      <c r="D14" s="97" t="s">
        <v>38</v>
      </c>
      <c r="E14" s="97" t="s">
        <v>39</v>
      </c>
      <c r="F14" s="96">
        <v>6</v>
      </c>
      <c r="G14" s="119">
        <v>46132</v>
      </c>
      <c r="H14" s="96" t="s">
        <v>47</v>
      </c>
      <c r="I14" s="120">
        <v>46132</v>
      </c>
      <c r="J14" s="120">
        <v>46133</v>
      </c>
      <c r="K14" s="121">
        <v>46134</v>
      </c>
      <c r="L14" s="122">
        <f>IFERROR(IF(ISBLANK(Tasks_Alphabetical[[#This Row],[Submission deadline]]), "", WEEKNUM(Tasks_Alphabetical[[#This Row],[Submission deadline]], 2)),"")</f>
        <v>17</v>
      </c>
      <c r="M14" s="1"/>
      <c r="N14" s="1"/>
    </row>
    <row r="15" spans="1:14" x14ac:dyDescent="0.35">
      <c r="A15" s="95" t="s">
        <v>36</v>
      </c>
      <c r="B15" s="96">
        <v>19562</v>
      </c>
      <c r="C15" s="97" t="s">
        <v>52</v>
      </c>
      <c r="D15" s="97" t="s">
        <v>38</v>
      </c>
      <c r="E15" s="97" t="s">
        <v>39</v>
      </c>
      <c r="F15" s="96">
        <v>7</v>
      </c>
      <c r="G15" s="119">
        <v>46136</v>
      </c>
      <c r="H15" s="96" t="s">
        <v>53</v>
      </c>
      <c r="I15" s="120">
        <v>46136</v>
      </c>
      <c r="J15" s="120">
        <v>46136</v>
      </c>
      <c r="K15" s="121">
        <v>46139</v>
      </c>
      <c r="L15" s="122">
        <f>IFERROR(IF(ISBLANK(Tasks_Alphabetical[[#This Row],[Submission deadline]]), "", WEEKNUM(Tasks_Alphabetical[[#This Row],[Submission deadline]], 2)),"")</f>
        <v>18</v>
      </c>
      <c r="M15" s="1"/>
      <c r="N15" s="1"/>
    </row>
    <row r="16" spans="1:14" x14ac:dyDescent="0.35">
      <c r="A16" s="95" t="s">
        <v>36</v>
      </c>
      <c r="B16" s="96">
        <v>19562</v>
      </c>
      <c r="C16" s="97" t="s">
        <v>54</v>
      </c>
      <c r="D16" s="97" t="s">
        <v>38</v>
      </c>
      <c r="E16" s="97" t="s">
        <v>39</v>
      </c>
      <c r="F16" s="96" t="s">
        <v>55</v>
      </c>
      <c r="G16" s="119">
        <v>46139</v>
      </c>
      <c r="H16" s="96" t="s">
        <v>47</v>
      </c>
      <c r="I16" s="120">
        <v>46139</v>
      </c>
      <c r="J16" s="120">
        <v>46139</v>
      </c>
      <c r="K16" s="121">
        <v>46140</v>
      </c>
      <c r="L16" s="122">
        <f>IFERROR(IF(ISBLANK(Tasks_Alphabetical[[#This Row],[Submission deadline]]), "", WEEKNUM(Tasks_Alphabetical[[#This Row],[Submission deadline]], 2)),"")</f>
        <v>18</v>
      </c>
      <c r="M16" s="1"/>
      <c r="N16" s="1"/>
    </row>
    <row r="17" spans="1:14" x14ac:dyDescent="0.35">
      <c r="A17" s="95" t="s">
        <v>36</v>
      </c>
      <c r="B17" s="96">
        <v>19562</v>
      </c>
      <c r="C17" s="97" t="s">
        <v>56</v>
      </c>
      <c r="D17" s="97" t="s">
        <v>38</v>
      </c>
      <c r="E17" s="97" t="s">
        <v>39</v>
      </c>
      <c r="F17" s="94" t="s">
        <v>57</v>
      </c>
      <c r="G17" s="119">
        <v>46141</v>
      </c>
      <c r="H17" s="96" t="s">
        <v>58</v>
      </c>
      <c r="I17" s="120">
        <v>46141</v>
      </c>
      <c r="J17" s="120">
        <v>46141</v>
      </c>
      <c r="K17" s="121">
        <v>46142</v>
      </c>
      <c r="L17" s="122">
        <f>IFERROR(IF(ISBLANK(Tasks_Alphabetical[[#This Row],[Submission deadline]]), "", WEEKNUM(Tasks_Alphabetical[[#This Row],[Submission deadline]], 2)),"")</f>
        <v>18</v>
      </c>
      <c r="M17" s="1"/>
      <c r="N17" s="1"/>
    </row>
    <row r="18" spans="1:14" x14ac:dyDescent="0.35">
      <c r="A18" s="95" t="s">
        <v>36</v>
      </c>
      <c r="B18" s="96">
        <v>19562</v>
      </c>
      <c r="C18" s="97" t="s">
        <v>59</v>
      </c>
      <c r="D18" s="97" t="s">
        <v>38</v>
      </c>
      <c r="E18" s="97" t="s">
        <v>39</v>
      </c>
      <c r="F18" s="96" t="s">
        <v>60</v>
      </c>
      <c r="G18" s="119">
        <v>46143</v>
      </c>
      <c r="H18" s="96" t="s">
        <v>61</v>
      </c>
      <c r="I18" s="120">
        <v>46143</v>
      </c>
      <c r="J18" s="120">
        <v>46143</v>
      </c>
      <c r="K18" s="121">
        <v>46147</v>
      </c>
      <c r="L18" s="122">
        <f>IFERROR(IF(ISBLANK(Tasks_Alphabetical[[#This Row],[Submission deadline]]), "", WEEKNUM(Tasks_Alphabetical[[#This Row],[Submission deadline]], 2)),"")</f>
        <v>19</v>
      </c>
      <c r="M18" s="1"/>
      <c r="N18" s="1"/>
    </row>
    <row r="19" spans="1:14" x14ac:dyDescent="0.35">
      <c r="A19" s="95" t="s">
        <v>36</v>
      </c>
      <c r="B19" s="96">
        <v>19561</v>
      </c>
      <c r="C19" s="97" t="s">
        <v>62</v>
      </c>
      <c r="D19" s="97" t="s">
        <v>63</v>
      </c>
      <c r="E19" s="97" t="s">
        <v>64</v>
      </c>
      <c r="F19" s="96" t="s">
        <v>40</v>
      </c>
      <c r="G19" s="119">
        <v>46154</v>
      </c>
      <c r="H19" s="96" t="s">
        <v>40</v>
      </c>
      <c r="I19" s="120">
        <v>46154</v>
      </c>
      <c r="J19" s="120">
        <v>46155</v>
      </c>
      <c r="K19" s="121">
        <v>46156</v>
      </c>
      <c r="L19" s="122">
        <f>IFERROR(IF(ISBLANK(Tasks_Alphabetical[[#This Row],[Submission deadline]]), "", WEEKNUM(Tasks_Alphabetical[[#This Row],[Submission deadline]], 2)),"")</f>
        <v>20</v>
      </c>
      <c r="M19" s="15"/>
      <c r="N19" s="1"/>
    </row>
    <row r="20" spans="1:14" x14ac:dyDescent="0.35">
      <c r="A20" s="95" t="s">
        <v>36</v>
      </c>
      <c r="B20" s="96">
        <v>19561</v>
      </c>
      <c r="C20" s="97" t="s">
        <v>65</v>
      </c>
      <c r="D20" s="97" t="s">
        <v>63</v>
      </c>
      <c r="E20" s="97" t="s">
        <v>64</v>
      </c>
      <c r="F20" s="96">
        <v>1</v>
      </c>
      <c r="G20" s="119">
        <v>46156</v>
      </c>
      <c r="H20" s="96" t="s">
        <v>66</v>
      </c>
      <c r="I20" s="120">
        <v>46156</v>
      </c>
      <c r="J20" s="120">
        <v>46156</v>
      </c>
      <c r="K20" s="121">
        <v>46157</v>
      </c>
      <c r="L20" s="122">
        <f>IFERROR(IF(ISBLANK(Tasks_Alphabetical[[#This Row],[Submission deadline]]), "", WEEKNUM(Tasks_Alphabetical[[#This Row],[Submission deadline]], 2)),"")</f>
        <v>20</v>
      </c>
      <c r="M20" s="15"/>
      <c r="N20" s="1"/>
    </row>
    <row r="21" spans="1:14" x14ac:dyDescent="0.35">
      <c r="A21" s="95" t="s">
        <v>36</v>
      </c>
      <c r="B21" s="96">
        <v>19561</v>
      </c>
      <c r="C21" s="97" t="s">
        <v>67</v>
      </c>
      <c r="D21" s="97" t="s">
        <v>63</v>
      </c>
      <c r="E21" s="97" t="s">
        <v>64</v>
      </c>
      <c r="F21" s="94" t="s">
        <v>68</v>
      </c>
      <c r="G21" s="119">
        <v>46160</v>
      </c>
      <c r="H21" s="96" t="s">
        <v>69</v>
      </c>
      <c r="I21" s="120">
        <v>46160</v>
      </c>
      <c r="J21" s="120">
        <v>46160</v>
      </c>
      <c r="K21" s="121">
        <v>46161</v>
      </c>
      <c r="L21" s="122">
        <f>IFERROR(IF(ISBLANK(Tasks_Alphabetical[[#This Row],[Submission deadline]]), "", WEEKNUM(Tasks_Alphabetical[[#This Row],[Submission deadline]], 2)),"")</f>
        <v>21</v>
      </c>
      <c r="M21" s="15"/>
      <c r="N21" s="1"/>
    </row>
    <row r="22" spans="1:14" x14ac:dyDescent="0.35">
      <c r="A22" s="95" t="s">
        <v>36</v>
      </c>
      <c r="B22" s="96">
        <v>19561</v>
      </c>
      <c r="C22" s="97" t="s">
        <v>70</v>
      </c>
      <c r="D22" s="97" t="s">
        <v>63</v>
      </c>
      <c r="E22" s="97" t="s">
        <v>64</v>
      </c>
      <c r="F22" s="96" t="s">
        <v>71</v>
      </c>
      <c r="G22" s="119">
        <v>46160</v>
      </c>
      <c r="H22" s="96" t="s">
        <v>72</v>
      </c>
      <c r="I22" s="120">
        <v>46160</v>
      </c>
      <c r="J22" s="120">
        <v>46160</v>
      </c>
      <c r="K22" s="121">
        <v>46161</v>
      </c>
      <c r="L22" s="122">
        <f>IFERROR(IF(ISBLANK(Tasks_Alphabetical[[#This Row],[Submission deadline]]), "", WEEKNUM(Tasks_Alphabetical[[#This Row],[Submission deadline]], 2)),"")</f>
        <v>21</v>
      </c>
      <c r="M22" s="15"/>
      <c r="N22" s="1"/>
    </row>
    <row r="23" spans="1:14" x14ac:dyDescent="0.35">
      <c r="A23" s="95" t="s">
        <v>36</v>
      </c>
      <c r="B23" s="96">
        <v>19561</v>
      </c>
      <c r="C23" s="97" t="s">
        <v>73</v>
      </c>
      <c r="D23" s="97" t="s">
        <v>63</v>
      </c>
      <c r="E23" s="97" t="s">
        <v>64</v>
      </c>
      <c r="F23" s="96" t="s">
        <v>74</v>
      </c>
      <c r="G23" s="119">
        <v>46161</v>
      </c>
      <c r="H23" s="96" t="s">
        <v>75</v>
      </c>
      <c r="I23" s="120">
        <v>46161</v>
      </c>
      <c r="J23" s="120">
        <v>46175</v>
      </c>
      <c r="K23" s="121">
        <v>46176</v>
      </c>
      <c r="L23" s="122">
        <f>IFERROR(IF(ISBLANK(Tasks_Alphabetical[[#This Row],[Submission deadline]]), "", WEEKNUM(Tasks_Alphabetical[[#This Row],[Submission deadline]], 2)),"")</f>
        <v>23</v>
      </c>
      <c r="M23" s="15"/>
      <c r="N23" s="1"/>
    </row>
    <row r="24" spans="1:14" x14ac:dyDescent="0.35">
      <c r="A24" s="95" t="s">
        <v>36</v>
      </c>
      <c r="B24" s="96">
        <v>19561</v>
      </c>
      <c r="C24" s="97" t="s">
        <v>76</v>
      </c>
      <c r="D24" s="97" t="s">
        <v>63</v>
      </c>
      <c r="E24" s="97" t="s">
        <v>64</v>
      </c>
      <c r="F24" s="96">
        <v>3</v>
      </c>
      <c r="G24" s="119">
        <v>46162</v>
      </c>
      <c r="H24" s="96" t="s">
        <v>77</v>
      </c>
      <c r="I24" s="120">
        <v>46162</v>
      </c>
      <c r="J24" s="120">
        <v>46162</v>
      </c>
      <c r="K24" s="121">
        <v>46163</v>
      </c>
      <c r="L24" s="122">
        <f>IFERROR(IF(ISBLANK(Tasks_Alphabetical[[#This Row],[Submission deadline]]), "", WEEKNUM(Tasks_Alphabetical[[#This Row],[Submission deadline]], 2)),"")</f>
        <v>21</v>
      </c>
      <c r="M24" s="15"/>
      <c r="N24" s="1"/>
    </row>
    <row r="25" spans="1:14" x14ac:dyDescent="0.35">
      <c r="A25" s="95" t="s">
        <v>36</v>
      </c>
      <c r="B25" s="96">
        <v>19561</v>
      </c>
      <c r="C25" s="97" t="s">
        <v>78</v>
      </c>
      <c r="D25" s="97" t="s">
        <v>63</v>
      </c>
      <c r="E25" s="97" t="s">
        <v>64</v>
      </c>
      <c r="F25" s="96">
        <v>4</v>
      </c>
      <c r="G25" s="119">
        <v>46164</v>
      </c>
      <c r="H25" s="96" t="s">
        <v>72</v>
      </c>
      <c r="I25" s="120">
        <v>46164</v>
      </c>
      <c r="J25" s="120">
        <v>46164</v>
      </c>
      <c r="K25" s="121">
        <v>46168</v>
      </c>
      <c r="L25" s="122">
        <f>IFERROR(IF(ISBLANK(Tasks_Alphabetical[[#This Row],[Submission deadline]]), "", WEEKNUM(Tasks_Alphabetical[[#This Row],[Submission deadline]], 2)),"")</f>
        <v>22</v>
      </c>
      <c r="M25" s="15"/>
      <c r="N25" s="1"/>
    </row>
    <row r="26" spans="1:14" x14ac:dyDescent="0.35">
      <c r="A26" s="95" t="s">
        <v>36</v>
      </c>
      <c r="B26" s="96">
        <v>19561</v>
      </c>
      <c r="C26" s="97" t="s">
        <v>79</v>
      </c>
      <c r="D26" s="97" t="s">
        <v>63</v>
      </c>
      <c r="E26" s="97" t="s">
        <v>64</v>
      </c>
      <c r="F26" s="96">
        <v>5</v>
      </c>
      <c r="G26" s="119">
        <v>46174</v>
      </c>
      <c r="H26" s="96" t="s">
        <v>61</v>
      </c>
      <c r="I26" s="120">
        <v>46174</v>
      </c>
      <c r="J26" s="120">
        <v>46175</v>
      </c>
      <c r="K26" s="121">
        <v>46176</v>
      </c>
      <c r="L26" s="122">
        <f>IFERROR(IF(ISBLANK(Tasks_Alphabetical[[#This Row],[Submission deadline]]), "", WEEKNUM(Tasks_Alphabetical[[#This Row],[Submission deadline]], 2)),"")</f>
        <v>23</v>
      </c>
      <c r="M26" s="15"/>
      <c r="N26" s="1"/>
    </row>
    <row r="27" spans="1:14" x14ac:dyDescent="0.35">
      <c r="A27" s="95" t="s">
        <v>80</v>
      </c>
      <c r="B27" s="96">
        <v>19573</v>
      </c>
      <c r="C27" s="97" t="s">
        <v>81</v>
      </c>
      <c r="D27" s="97" t="s">
        <v>63</v>
      </c>
      <c r="E27" s="97" t="s">
        <v>82</v>
      </c>
      <c r="F27" s="96" t="s">
        <v>83</v>
      </c>
      <c r="G27" s="119">
        <v>46184</v>
      </c>
      <c r="H27" s="96" t="s">
        <v>84</v>
      </c>
      <c r="I27" s="120">
        <v>46153</v>
      </c>
      <c r="J27" s="120">
        <v>46164</v>
      </c>
      <c r="K27" s="121">
        <v>46168</v>
      </c>
      <c r="L27" s="122">
        <f>IFERROR(IF(ISBLANK(Tasks_Alphabetical[[#This Row],[Submission deadline]]), "", WEEKNUM(Tasks_Alphabetical[[#This Row],[Submission deadline]], 2)),"")</f>
        <v>22</v>
      </c>
      <c r="M27" s="15"/>
      <c r="N27" s="1"/>
    </row>
    <row r="28" spans="1:14" x14ac:dyDescent="0.35">
      <c r="A28" s="95" t="s">
        <v>80</v>
      </c>
      <c r="B28" s="96">
        <v>19575</v>
      </c>
      <c r="C28" s="97" t="s">
        <v>81</v>
      </c>
      <c r="D28" s="97" t="s">
        <v>63</v>
      </c>
      <c r="E28" s="97" t="s">
        <v>85</v>
      </c>
      <c r="F28" s="96" t="s">
        <v>83</v>
      </c>
      <c r="G28" s="119">
        <v>46153</v>
      </c>
      <c r="H28" s="96" t="s">
        <v>84</v>
      </c>
      <c r="I28" s="120">
        <v>46153</v>
      </c>
      <c r="J28" s="120">
        <v>46164</v>
      </c>
      <c r="K28" s="121">
        <v>46168</v>
      </c>
      <c r="L28" s="122">
        <f>IFERROR(IF(ISBLANK(Tasks_Alphabetical[[#This Row],[Submission deadline]]), "", WEEKNUM(Tasks_Alphabetical[[#This Row],[Submission deadline]], 2)),"")</f>
        <v>22</v>
      </c>
      <c r="M28" s="15"/>
      <c r="N28" s="1"/>
    </row>
    <row r="29" spans="1:14" x14ac:dyDescent="0.35">
      <c r="A29" s="95" t="s">
        <v>80</v>
      </c>
      <c r="B29" s="96">
        <v>19576</v>
      </c>
      <c r="C29" s="97" t="s">
        <v>81</v>
      </c>
      <c r="D29" s="97" t="s">
        <v>63</v>
      </c>
      <c r="E29" s="97" t="s">
        <v>86</v>
      </c>
      <c r="F29" s="96" t="s">
        <v>83</v>
      </c>
      <c r="G29" s="119">
        <v>46153</v>
      </c>
      <c r="H29" s="96" t="s">
        <v>84</v>
      </c>
      <c r="I29" s="120">
        <v>46153</v>
      </c>
      <c r="J29" s="120">
        <v>46164</v>
      </c>
      <c r="K29" s="121">
        <v>46168</v>
      </c>
      <c r="L29" s="122">
        <f>IFERROR(IF(ISBLANK(Tasks_Alphabetical[[#This Row],[Submission deadline]]), "", WEEKNUM(Tasks_Alphabetical[[#This Row],[Submission deadline]], 2)),"")</f>
        <v>22</v>
      </c>
      <c r="M29" s="15"/>
      <c r="N29" s="1"/>
    </row>
    <row r="30" spans="1:14" x14ac:dyDescent="0.35">
      <c r="A30" s="95" t="s">
        <v>80</v>
      </c>
      <c r="B30" s="96">
        <v>19577</v>
      </c>
      <c r="C30" s="97" t="s">
        <v>81</v>
      </c>
      <c r="D30" s="97" t="s">
        <v>63</v>
      </c>
      <c r="E30" s="97" t="s">
        <v>87</v>
      </c>
      <c r="F30" s="96" t="s">
        <v>83</v>
      </c>
      <c r="G30" s="119">
        <v>46153</v>
      </c>
      <c r="H30" s="96" t="s">
        <v>84</v>
      </c>
      <c r="I30" s="120">
        <v>46153</v>
      </c>
      <c r="J30" s="120">
        <v>46164</v>
      </c>
      <c r="K30" s="121">
        <v>46168</v>
      </c>
      <c r="L30" s="122">
        <f>IFERROR(IF(ISBLANK(Tasks_Alphabetical[[#This Row],[Submission deadline]]), "", WEEKNUM(Tasks_Alphabetical[[#This Row],[Submission deadline]], 2)),"")</f>
        <v>22</v>
      </c>
      <c r="M30" s="15"/>
      <c r="N30" s="1"/>
    </row>
    <row r="31" spans="1:14" x14ac:dyDescent="0.35">
      <c r="A31" s="95" t="s">
        <v>80</v>
      </c>
      <c r="B31" s="123">
        <v>19574</v>
      </c>
      <c r="C31" s="124" t="s">
        <v>88</v>
      </c>
      <c r="D31" s="97" t="s">
        <v>38</v>
      </c>
      <c r="E31" s="124" t="s">
        <v>89</v>
      </c>
      <c r="F31" s="122">
        <v>1</v>
      </c>
      <c r="G31" s="119">
        <v>46048</v>
      </c>
      <c r="H31" s="122" t="s">
        <v>90</v>
      </c>
      <c r="I31" s="120">
        <v>46048</v>
      </c>
      <c r="J31" s="120">
        <v>46136</v>
      </c>
      <c r="K31" s="121">
        <v>46152</v>
      </c>
      <c r="L31" s="122">
        <f>IFERROR(IF(ISBLANK(Tasks_Alphabetical[[#This Row],[Submission deadline]]), "", WEEKNUM(Tasks_Alphabetical[[#This Row],[Submission deadline]], 2)),"")</f>
        <v>19</v>
      </c>
      <c r="M31" s="15"/>
      <c r="N31" s="1"/>
    </row>
    <row r="32" spans="1:14" x14ac:dyDescent="0.35">
      <c r="A32" s="95" t="s">
        <v>80</v>
      </c>
      <c r="B32" s="123">
        <v>19574</v>
      </c>
      <c r="C32" s="124" t="s">
        <v>91</v>
      </c>
      <c r="D32" s="97" t="s">
        <v>38</v>
      </c>
      <c r="E32" s="124" t="s">
        <v>89</v>
      </c>
      <c r="F32" s="122">
        <v>2</v>
      </c>
      <c r="G32" s="119">
        <v>46125</v>
      </c>
      <c r="H32" s="122" t="s">
        <v>92</v>
      </c>
      <c r="I32" s="120">
        <v>46125</v>
      </c>
      <c r="J32" s="120">
        <v>46136</v>
      </c>
      <c r="K32" s="121">
        <v>46152</v>
      </c>
      <c r="L32" s="122">
        <f>IFERROR(IF(ISBLANK(Tasks_Alphabetical[[#This Row],[Submission deadline]]), "", WEEKNUM(Tasks_Alphabetical[[#This Row],[Submission deadline]], 2)),"")</f>
        <v>19</v>
      </c>
      <c r="M32" s="15"/>
      <c r="N32" s="1"/>
    </row>
    <row r="33" spans="1:14" x14ac:dyDescent="0.35">
      <c r="A33" s="95" t="s">
        <v>80</v>
      </c>
      <c r="B33" s="123">
        <v>19579</v>
      </c>
      <c r="C33" s="124" t="s">
        <v>88</v>
      </c>
      <c r="D33" s="97" t="s">
        <v>38</v>
      </c>
      <c r="E33" s="124" t="s">
        <v>93</v>
      </c>
      <c r="F33" s="122">
        <v>1</v>
      </c>
      <c r="G33" s="119">
        <v>46048</v>
      </c>
      <c r="H33" s="122" t="s">
        <v>90</v>
      </c>
      <c r="I33" s="120">
        <v>46048</v>
      </c>
      <c r="J33" s="120">
        <v>46136</v>
      </c>
      <c r="K33" s="121">
        <v>46152</v>
      </c>
      <c r="L33" s="122">
        <f>IFERROR(IF(ISBLANK(Tasks_Alphabetical[[#This Row],[Submission deadline]]), "", WEEKNUM(Tasks_Alphabetical[[#This Row],[Submission deadline]], 2)),"")</f>
        <v>19</v>
      </c>
      <c r="M33" s="15"/>
      <c r="N33" s="1"/>
    </row>
    <row r="34" spans="1:14" x14ac:dyDescent="0.35">
      <c r="A34" s="95" t="s">
        <v>80</v>
      </c>
      <c r="B34" s="123">
        <v>19579</v>
      </c>
      <c r="C34" s="124" t="s">
        <v>91</v>
      </c>
      <c r="D34" s="97" t="s">
        <v>38</v>
      </c>
      <c r="E34" s="124" t="s">
        <v>93</v>
      </c>
      <c r="F34" s="122">
        <v>2</v>
      </c>
      <c r="G34" s="119">
        <v>46125</v>
      </c>
      <c r="H34" s="122" t="s">
        <v>94</v>
      </c>
      <c r="I34" s="120">
        <v>46125</v>
      </c>
      <c r="J34" s="120">
        <v>46136</v>
      </c>
      <c r="K34" s="121">
        <v>46152</v>
      </c>
      <c r="L34" s="122">
        <f>IFERROR(IF(ISBLANK(Tasks_Alphabetical[[#This Row],[Submission deadline]]), "", WEEKNUM(Tasks_Alphabetical[[#This Row],[Submission deadline]], 2)),"")</f>
        <v>19</v>
      </c>
      <c r="M34" s="15"/>
      <c r="N34" s="1"/>
    </row>
    <row r="35" spans="1:14" x14ac:dyDescent="0.35">
      <c r="A35" s="95" t="s">
        <v>80</v>
      </c>
      <c r="B35" s="123">
        <v>19578</v>
      </c>
      <c r="C35" s="124" t="s">
        <v>88</v>
      </c>
      <c r="D35" s="97" t="s">
        <v>38</v>
      </c>
      <c r="E35" s="124" t="s">
        <v>95</v>
      </c>
      <c r="F35" s="122">
        <v>1</v>
      </c>
      <c r="G35" s="119">
        <v>46048</v>
      </c>
      <c r="H35" s="122" t="s">
        <v>96</v>
      </c>
      <c r="I35" s="120">
        <v>46048</v>
      </c>
      <c r="J35" s="120">
        <v>46136</v>
      </c>
      <c r="K35" s="121">
        <v>46152</v>
      </c>
      <c r="L35" s="122">
        <f>IFERROR(IF(ISBLANK(Tasks_Alphabetical[[#This Row],[Submission deadline]]), "", WEEKNUM(Tasks_Alphabetical[[#This Row],[Submission deadline]], 2)),"")</f>
        <v>19</v>
      </c>
      <c r="M35" s="15"/>
      <c r="N35" s="1"/>
    </row>
    <row r="36" spans="1:14" x14ac:dyDescent="0.35">
      <c r="A36" s="95" t="s">
        <v>80</v>
      </c>
      <c r="B36" s="123">
        <v>19578</v>
      </c>
      <c r="C36" s="124" t="s">
        <v>91</v>
      </c>
      <c r="D36" s="97" t="s">
        <v>38</v>
      </c>
      <c r="E36" s="124" t="s">
        <v>95</v>
      </c>
      <c r="F36" s="122">
        <v>2</v>
      </c>
      <c r="G36" s="119">
        <v>46125</v>
      </c>
      <c r="H36" s="122" t="s">
        <v>92</v>
      </c>
      <c r="I36" s="120">
        <v>46125</v>
      </c>
      <c r="J36" s="120">
        <v>46136</v>
      </c>
      <c r="K36" s="121">
        <v>46152</v>
      </c>
      <c r="L36" s="122">
        <f>IFERROR(IF(ISBLANK(Tasks_Alphabetical[[#This Row],[Submission deadline]]), "", WEEKNUM(Tasks_Alphabetical[[#This Row],[Submission deadline]], 2)),"")</f>
        <v>19</v>
      </c>
      <c r="M36" s="15"/>
      <c r="N36" s="1"/>
    </row>
    <row r="37" spans="1:14" x14ac:dyDescent="0.35">
      <c r="A37" s="95" t="s">
        <v>80</v>
      </c>
      <c r="B37" s="123">
        <v>19580</v>
      </c>
      <c r="C37" s="124" t="s">
        <v>88</v>
      </c>
      <c r="D37" s="97" t="s">
        <v>38</v>
      </c>
      <c r="E37" s="124" t="s">
        <v>97</v>
      </c>
      <c r="F37" s="122">
        <v>1</v>
      </c>
      <c r="G37" s="119">
        <v>46048</v>
      </c>
      <c r="H37" s="122" t="s">
        <v>98</v>
      </c>
      <c r="I37" s="120">
        <v>46048</v>
      </c>
      <c r="J37" s="120">
        <v>46136</v>
      </c>
      <c r="K37" s="121">
        <v>46152</v>
      </c>
      <c r="L37" s="122">
        <f>IFERROR(IF(ISBLANK(Tasks_Alphabetical[[#This Row],[Submission deadline]]), "", WEEKNUM(Tasks_Alphabetical[[#This Row],[Submission deadline]], 2)),"")</f>
        <v>19</v>
      </c>
      <c r="M37" s="15"/>
      <c r="N37" s="1"/>
    </row>
    <row r="38" spans="1:14" x14ac:dyDescent="0.35">
      <c r="A38" s="95" t="s">
        <v>80</v>
      </c>
      <c r="B38" s="123">
        <v>19580</v>
      </c>
      <c r="C38" s="124" t="s">
        <v>91</v>
      </c>
      <c r="D38" s="97" t="s">
        <v>38</v>
      </c>
      <c r="E38" s="124" t="s">
        <v>97</v>
      </c>
      <c r="F38" s="122">
        <v>2</v>
      </c>
      <c r="G38" s="119">
        <v>46125</v>
      </c>
      <c r="H38" s="122" t="s">
        <v>84</v>
      </c>
      <c r="I38" s="120">
        <v>46125</v>
      </c>
      <c r="J38" s="120">
        <v>46136</v>
      </c>
      <c r="K38" s="121">
        <v>46152</v>
      </c>
      <c r="L38" s="122">
        <f>IFERROR(IF(ISBLANK(Tasks_Alphabetical[[#This Row],[Submission deadline]]), "", WEEKNUM(Tasks_Alphabetical[[#This Row],[Submission deadline]], 2)),"")</f>
        <v>19</v>
      </c>
      <c r="M38" s="15"/>
      <c r="N38" s="1"/>
    </row>
    <row r="39" spans="1:14" x14ac:dyDescent="0.35">
      <c r="A39" s="95" t="s">
        <v>80</v>
      </c>
      <c r="B39" s="123">
        <v>19581</v>
      </c>
      <c r="C39" s="124" t="s">
        <v>88</v>
      </c>
      <c r="D39" s="97" t="s">
        <v>38</v>
      </c>
      <c r="E39" s="124" t="s">
        <v>99</v>
      </c>
      <c r="F39" s="122">
        <v>1</v>
      </c>
      <c r="G39" s="119">
        <v>46048</v>
      </c>
      <c r="H39" s="122" t="s">
        <v>98</v>
      </c>
      <c r="I39" s="120">
        <v>46048</v>
      </c>
      <c r="J39" s="120">
        <v>46136</v>
      </c>
      <c r="K39" s="121">
        <v>46152</v>
      </c>
      <c r="L39" s="122">
        <f>IFERROR(IF(ISBLANK(Tasks_Alphabetical[[#This Row],[Submission deadline]]), "", WEEKNUM(Tasks_Alphabetical[[#This Row],[Submission deadline]], 2)),"")</f>
        <v>19</v>
      </c>
      <c r="M39" s="15"/>
      <c r="N39" s="1"/>
    </row>
    <row r="40" spans="1:14" x14ac:dyDescent="0.35">
      <c r="A40" s="95" t="s">
        <v>80</v>
      </c>
      <c r="B40" s="123">
        <v>19581</v>
      </c>
      <c r="C40" s="124" t="s">
        <v>91</v>
      </c>
      <c r="D40" s="97" t="s">
        <v>38</v>
      </c>
      <c r="E40" s="124" t="s">
        <v>99</v>
      </c>
      <c r="F40" s="122">
        <v>2</v>
      </c>
      <c r="G40" s="119">
        <v>46125</v>
      </c>
      <c r="H40" s="122" t="s">
        <v>100</v>
      </c>
      <c r="I40" s="120">
        <v>46125</v>
      </c>
      <c r="J40" s="120">
        <v>46136</v>
      </c>
      <c r="K40" s="121">
        <v>46152</v>
      </c>
      <c r="L40" s="122">
        <f>IFERROR(IF(ISBLANK(Tasks_Alphabetical[[#This Row],[Submission deadline]]), "", WEEKNUM(Tasks_Alphabetical[[#This Row],[Submission deadline]], 2)),"")</f>
        <v>19</v>
      </c>
      <c r="M40" s="15"/>
      <c r="N40" s="1"/>
    </row>
    <row r="41" spans="1:14" x14ac:dyDescent="0.35">
      <c r="A41" s="95" t="s">
        <v>101</v>
      </c>
      <c r="B41" s="96">
        <v>19534</v>
      </c>
      <c r="C41" s="97" t="s">
        <v>102</v>
      </c>
      <c r="D41" s="97" t="s">
        <v>38</v>
      </c>
      <c r="E41" s="97" t="s">
        <v>103</v>
      </c>
      <c r="F41" s="96">
        <v>1</v>
      </c>
      <c r="G41" s="119">
        <v>46132</v>
      </c>
      <c r="H41" s="125" t="s">
        <v>66</v>
      </c>
      <c r="I41" s="120">
        <v>46132</v>
      </c>
      <c r="J41" s="120">
        <v>46132</v>
      </c>
      <c r="K41" s="121">
        <v>46133</v>
      </c>
      <c r="L41" s="122">
        <f>IFERROR(IF(ISBLANK(Tasks_Alphabetical[[#This Row],[Submission deadline]]), "", WEEKNUM(Tasks_Alphabetical[[#This Row],[Submission deadline]], 2)),"")</f>
        <v>17</v>
      </c>
      <c r="M41" s="1"/>
      <c r="N41" s="1"/>
    </row>
    <row r="42" spans="1:14" x14ac:dyDescent="0.35">
      <c r="A42" s="95" t="s">
        <v>101</v>
      </c>
      <c r="B42" s="96">
        <v>19534</v>
      </c>
      <c r="C42" s="97" t="s">
        <v>104</v>
      </c>
      <c r="D42" s="97" t="s">
        <v>38</v>
      </c>
      <c r="E42" s="97" t="s">
        <v>103</v>
      </c>
      <c r="F42" s="96">
        <v>2</v>
      </c>
      <c r="G42" s="119">
        <v>46134</v>
      </c>
      <c r="H42" s="125" t="s">
        <v>66</v>
      </c>
      <c r="I42" s="120">
        <v>46134</v>
      </c>
      <c r="J42" s="120">
        <v>46143</v>
      </c>
      <c r="K42" s="121">
        <v>46147</v>
      </c>
      <c r="L42" s="122">
        <f>IFERROR(IF(ISBLANK(Tasks_Alphabetical[[#This Row],[Submission deadline]]), "", WEEKNUM(Tasks_Alphabetical[[#This Row],[Submission deadline]], 2)),"")</f>
        <v>19</v>
      </c>
      <c r="M42" s="1"/>
      <c r="N42" s="1"/>
    </row>
    <row r="43" spans="1:14" x14ac:dyDescent="0.35">
      <c r="A43" s="95" t="s">
        <v>101</v>
      </c>
      <c r="B43" s="96">
        <v>19534</v>
      </c>
      <c r="C43" s="97" t="s">
        <v>105</v>
      </c>
      <c r="D43" s="97" t="s">
        <v>38</v>
      </c>
      <c r="E43" s="97" t="s">
        <v>103</v>
      </c>
      <c r="F43" s="96">
        <v>3</v>
      </c>
      <c r="G43" s="119">
        <v>46134</v>
      </c>
      <c r="H43" s="125" t="s">
        <v>106</v>
      </c>
      <c r="I43" s="120">
        <v>46134</v>
      </c>
      <c r="J43" s="120">
        <v>46143</v>
      </c>
      <c r="K43" s="121">
        <v>46147</v>
      </c>
      <c r="L43" s="122">
        <f>IFERROR(IF(ISBLANK(Tasks_Alphabetical[[#This Row],[Submission deadline]]), "", WEEKNUM(Tasks_Alphabetical[[#This Row],[Submission deadline]], 2)),"")</f>
        <v>19</v>
      </c>
      <c r="M43" s="1"/>
      <c r="N43" s="1"/>
    </row>
    <row r="44" spans="1:14" x14ac:dyDescent="0.35">
      <c r="A44" s="95" t="s">
        <v>101</v>
      </c>
      <c r="B44" s="96">
        <v>19534</v>
      </c>
      <c r="C44" s="97" t="s">
        <v>107</v>
      </c>
      <c r="D44" s="97" t="s">
        <v>38</v>
      </c>
      <c r="E44" s="97" t="s">
        <v>103</v>
      </c>
      <c r="F44" s="96">
        <v>4</v>
      </c>
      <c r="G44" s="119">
        <v>46134</v>
      </c>
      <c r="H44" s="125" t="s">
        <v>108</v>
      </c>
      <c r="I44" s="120">
        <v>46134</v>
      </c>
      <c r="J44" s="120">
        <v>46143</v>
      </c>
      <c r="K44" s="121">
        <v>46147</v>
      </c>
      <c r="L44" s="122">
        <f>IFERROR(IF(ISBLANK(Tasks_Alphabetical[[#This Row],[Submission deadline]]), "", WEEKNUM(Tasks_Alphabetical[[#This Row],[Submission deadline]], 2)),"")</f>
        <v>19</v>
      </c>
      <c r="M44" s="1"/>
      <c r="N44" s="1"/>
    </row>
    <row r="45" spans="1:14" x14ac:dyDescent="0.35">
      <c r="A45" s="95" t="s">
        <v>101</v>
      </c>
      <c r="B45" s="96">
        <v>19534</v>
      </c>
      <c r="C45" s="97" t="s">
        <v>109</v>
      </c>
      <c r="D45" s="97" t="s">
        <v>38</v>
      </c>
      <c r="E45" s="97" t="s">
        <v>103</v>
      </c>
      <c r="F45" s="96">
        <v>5</v>
      </c>
      <c r="G45" s="119">
        <v>46134</v>
      </c>
      <c r="H45" s="125" t="s">
        <v>66</v>
      </c>
      <c r="I45" s="120">
        <v>46134</v>
      </c>
      <c r="J45" s="120">
        <v>46143</v>
      </c>
      <c r="K45" s="121">
        <v>46147</v>
      </c>
      <c r="L45" s="122">
        <f>IFERROR(IF(ISBLANK(Tasks_Alphabetical[[#This Row],[Submission deadline]]), "", WEEKNUM(Tasks_Alphabetical[[#This Row],[Submission deadline]], 2)),"")</f>
        <v>19</v>
      </c>
      <c r="M45" s="1"/>
      <c r="N45" s="1"/>
    </row>
    <row r="46" spans="1:14" x14ac:dyDescent="0.35">
      <c r="A46" s="95" t="s">
        <v>101</v>
      </c>
      <c r="B46" s="96">
        <v>19534</v>
      </c>
      <c r="C46" s="97" t="s">
        <v>110</v>
      </c>
      <c r="D46" s="97" t="s">
        <v>38</v>
      </c>
      <c r="E46" s="97" t="s">
        <v>103</v>
      </c>
      <c r="F46" s="96">
        <v>6</v>
      </c>
      <c r="G46" s="119">
        <v>46134</v>
      </c>
      <c r="H46" s="125" t="s">
        <v>111</v>
      </c>
      <c r="I46" s="120">
        <v>46134</v>
      </c>
      <c r="J46" s="120">
        <v>46143</v>
      </c>
      <c r="K46" s="121">
        <v>46147</v>
      </c>
      <c r="L46" s="122">
        <f>IFERROR(IF(ISBLANK(Tasks_Alphabetical[[#This Row],[Submission deadline]]), "", WEEKNUM(Tasks_Alphabetical[[#This Row],[Submission deadline]], 2)),"")</f>
        <v>19</v>
      </c>
      <c r="M46" s="1"/>
      <c r="N46" s="1"/>
    </row>
    <row r="47" spans="1:14" x14ac:dyDescent="0.35">
      <c r="A47" s="95" t="s">
        <v>101</v>
      </c>
      <c r="B47" s="96">
        <v>19534</v>
      </c>
      <c r="C47" s="97" t="s">
        <v>112</v>
      </c>
      <c r="D47" s="97" t="s">
        <v>38</v>
      </c>
      <c r="E47" s="97" t="s">
        <v>103</v>
      </c>
      <c r="F47" s="96">
        <v>7</v>
      </c>
      <c r="G47" s="119">
        <v>46147</v>
      </c>
      <c r="H47" s="125" t="s">
        <v>111</v>
      </c>
      <c r="I47" s="120">
        <v>46147</v>
      </c>
      <c r="J47" s="120">
        <v>46147</v>
      </c>
      <c r="K47" s="121">
        <v>46148</v>
      </c>
      <c r="L47" s="122">
        <f>IFERROR(IF(ISBLANK(Tasks_Alphabetical[[#This Row],[Submission deadline]]), "", WEEKNUM(Tasks_Alphabetical[[#This Row],[Submission deadline]], 2)),"")</f>
        <v>19</v>
      </c>
      <c r="M47" s="1"/>
      <c r="N47" s="1"/>
    </row>
    <row r="48" spans="1:14" x14ac:dyDescent="0.35">
      <c r="A48" s="95" t="s">
        <v>101</v>
      </c>
      <c r="B48" s="96">
        <v>19534</v>
      </c>
      <c r="C48" s="97" t="s">
        <v>113</v>
      </c>
      <c r="D48" s="97" t="s">
        <v>38</v>
      </c>
      <c r="E48" s="97" t="s">
        <v>103</v>
      </c>
      <c r="F48" s="96">
        <v>8</v>
      </c>
      <c r="G48" s="119">
        <v>46149</v>
      </c>
      <c r="H48" s="125" t="s">
        <v>66</v>
      </c>
      <c r="I48" s="120">
        <v>46149</v>
      </c>
      <c r="J48" s="120">
        <v>46149</v>
      </c>
      <c r="K48" s="121">
        <v>46150</v>
      </c>
      <c r="L48" s="122">
        <f>IFERROR(IF(ISBLANK(Tasks_Alphabetical[[#This Row],[Submission deadline]]), "", WEEKNUM(Tasks_Alphabetical[[#This Row],[Submission deadline]], 2)),"")</f>
        <v>19</v>
      </c>
      <c r="M48" s="1"/>
      <c r="N48" s="1"/>
    </row>
    <row r="49" spans="1:14" x14ac:dyDescent="0.35">
      <c r="A49" s="95" t="s">
        <v>101</v>
      </c>
      <c r="B49" s="96">
        <v>19533</v>
      </c>
      <c r="C49" s="97" t="s">
        <v>114</v>
      </c>
      <c r="D49" s="97" t="s">
        <v>38</v>
      </c>
      <c r="E49" s="97" t="s">
        <v>115</v>
      </c>
      <c r="F49" s="96">
        <v>1</v>
      </c>
      <c r="G49" s="119">
        <v>46126</v>
      </c>
      <c r="H49" s="125" t="s">
        <v>66</v>
      </c>
      <c r="I49" s="120">
        <v>46126</v>
      </c>
      <c r="J49" s="120">
        <v>46126</v>
      </c>
      <c r="K49" s="121">
        <v>46127</v>
      </c>
      <c r="L49" s="117">
        <f>IFERROR(IF(ISBLANK(Tasks_Alphabetical[[#This Row],[Submission deadline]]), "", WEEKNUM(Tasks_Alphabetical[[#This Row],[Submission deadline]], 2)),"")</f>
        <v>16</v>
      </c>
      <c r="M49" s="1"/>
      <c r="N49" s="1"/>
    </row>
    <row r="50" spans="1:14" x14ac:dyDescent="0.35">
      <c r="A50" s="95" t="s">
        <v>101</v>
      </c>
      <c r="B50" s="96">
        <v>19533</v>
      </c>
      <c r="C50" s="97" t="s">
        <v>116</v>
      </c>
      <c r="D50" s="97" t="s">
        <v>38</v>
      </c>
      <c r="E50" s="97" t="s">
        <v>115</v>
      </c>
      <c r="F50" s="96" t="s">
        <v>68</v>
      </c>
      <c r="G50" s="119">
        <v>46128</v>
      </c>
      <c r="H50" s="125" t="s">
        <v>111</v>
      </c>
      <c r="I50" s="120">
        <v>46128</v>
      </c>
      <c r="J50" s="120">
        <v>46128</v>
      </c>
      <c r="K50" s="121">
        <v>46129</v>
      </c>
      <c r="L50" s="117">
        <f>IFERROR(IF(ISBLANK(Tasks_Alphabetical[[#This Row],[Submission deadline]]), "", WEEKNUM(Tasks_Alphabetical[[#This Row],[Submission deadline]], 2)),"")</f>
        <v>16</v>
      </c>
      <c r="M50" s="1"/>
      <c r="N50" s="1"/>
    </row>
    <row r="51" spans="1:14" x14ac:dyDescent="0.35">
      <c r="A51" s="95" t="s">
        <v>101</v>
      </c>
      <c r="B51" s="96">
        <v>19533</v>
      </c>
      <c r="C51" s="97" t="s">
        <v>117</v>
      </c>
      <c r="D51" s="97" t="s">
        <v>38</v>
      </c>
      <c r="E51" s="97" t="s">
        <v>115</v>
      </c>
      <c r="F51" s="96" t="s">
        <v>71</v>
      </c>
      <c r="G51" s="119">
        <v>46134</v>
      </c>
      <c r="H51" s="125" t="s">
        <v>111</v>
      </c>
      <c r="I51" s="120">
        <v>46134</v>
      </c>
      <c r="J51" s="120">
        <v>46134</v>
      </c>
      <c r="K51" s="121">
        <v>46135</v>
      </c>
      <c r="L51" s="117">
        <f>IFERROR(IF(ISBLANK(Tasks_Alphabetical[[#This Row],[Submission deadline]]), "", WEEKNUM(Tasks_Alphabetical[[#This Row],[Submission deadline]], 2)),"")</f>
        <v>17</v>
      </c>
      <c r="M51" s="1"/>
      <c r="N51" s="1"/>
    </row>
    <row r="52" spans="1:14" x14ac:dyDescent="0.35">
      <c r="A52" s="95" t="s">
        <v>101</v>
      </c>
      <c r="B52" s="96">
        <v>19533</v>
      </c>
      <c r="C52" s="97" t="s">
        <v>118</v>
      </c>
      <c r="D52" s="97" t="s">
        <v>38</v>
      </c>
      <c r="E52" s="97" t="s">
        <v>115</v>
      </c>
      <c r="F52" s="96" t="s">
        <v>74</v>
      </c>
      <c r="G52" s="119">
        <v>46134</v>
      </c>
      <c r="H52" s="125" t="s">
        <v>47</v>
      </c>
      <c r="I52" s="120">
        <v>46134</v>
      </c>
      <c r="J52" s="120">
        <v>46143</v>
      </c>
      <c r="K52" s="121">
        <v>46147</v>
      </c>
      <c r="L52" s="117">
        <f>IFERROR(IF(ISBLANK(Tasks_Alphabetical[[#This Row],[Submission deadline]]), "", WEEKNUM(Tasks_Alphabetical[[#This Row],[Submission deadline]], 2)),"")</f>
        <v>19</v>
      </c>
      <c r="M52" s="1"/>
      <c r="N52" s="1"/>
    </row>
    <row r="53" spans="1:14" x14ac:dyDescent="0.35">
      <c r="A53" s="95" t="s">
        <v>101</v>
      </c>
      <c r="B53" s="96">
        <v>19533</v>
      </c>
      <c r="C53" s="97" t="s">
        <v>119</v>
      </c>
      <c r="D53" s="97" t="s">
        <v>38</v>
      </c>
      <c r="E53" s="97" t="s">
        <v>115</v>
      </c>
      <c r="F53" s="96">
        <v>3</v>
      </c>
      <c r="G53" s="119">
        <v>46135</v>
      </c>
      <c r="H53" s="125" t="s">
        <v>66</v>
      </c>
      <c r="I53" s="120">
        <v>46135</v>
      </c>
      <c r="J53" s="120">
        <v>46135</v>
      </c>
      <c r="K53" s="121">
        <v>46136</v>
      </c>
      <c r="L53" s="117">
        <f>IFERROR(IF(ISBLANK(Tasks_Alphabetical[[#This Row],[Submission deadline]]), "", WEEKNUM(Tasks_Alphabetical[[#This Row],[Submission deadline]], 2)),"")</f>
        <v>17</v>
      </c>
      <c r="M53" s="1"/>
      <c r="N53" s="1"/>
    </row>
    <row r="54" spans="1:14" x14ac:dyDescent="0.35">
      <c r="A54" s="95" t="s">
        <v>101</v>
      </c>
      <c r="B54" s="96">
        <v>19533</v>
      </c>
      <c r="C54" s="97" t="s">
        <v>120</v>
      </c>
      <c r="D54" s="97" t="s">
        <v>38</v>
      </c>
      <c r="E54" s="97" t="s">
        <v>115</v>
      </c>
      <c r="F54" s="96">
        <v>4</v>
      </c>
      <c r="G54" s="119">
        <v>46139</v>
      </c>
      <c r="H54" s="125" t="s">
        <v>66</v>
      </c>
      <c r="I54" s="120">
        <v>46139</v>
      </c>
      <c r="J54" s="120">
        <v>46141</v>
      </c>
      <c r="K54" s="121">
        <v>46142</v>
      </c>
      <c r="L54" s="117">
        <f>IFERROR(IF(ISBLANK(Tasks_Alphabetical[[#This Row],[Submission deadline]]), "", WEEKNUM(Tasks_Alphabetical[[#This Row],[Submission deadline]], 2)),"")</f>
        <v>18</v>
      </c>
      <c r="M54" s="1"/>
      <c r="N54" s="1"/>
    </row>
    <row r="55" spans="1:14" x14ac:dyDescent="0.35">
      <c r="A55" s="95" t="s">
        <v>101</v>
      </c>
      <c r="B55" s="96">
        <v>19533</v>
      </c>
      <c r="C55" s="97" t="s">
        <v>121</v>
      </c>
      <c r="D55" s="97" t="s">
        <v>38</v>
      </c>
      <c r="E55" s="97" t="s">
        <v>115</v>
      </c>
      <c r="F55" s="96">
        <v>5</v>
      </c>
      <c r="G55" s="119">
        <v>46142</v>
      </c>
      <c r="H55" s="125" t="s">
        <v>66</v>
      </c>
      <c r="I55" s="120">
        <v>46142</v>
      </c>
      <c r="J55" s="120">
        <v>46142</v>
      </c>
      <c r="K55" s="121">
        <v>46143</v>
      </c>
      <c r="L55" s="117">
        <f>IFERROR(IF(ISBLANK(Tasks_Alphabetical[[#This Row],[Submission deadline]]), "", WEEKNUM(Tasks_Alphabetical[[#This Row],[Submission deadline]], 2)),"")</f>
        <v>18</v>
      </c>
      <c r="M55" s="1"/>
      <c r="N55" s="1"/>
    </row>
    <row r="56" spans="1:14" x14ac:dyDescent="0.35">
      <c r="A56" s="95" t="s">
        <v>101</v>
      </c>
      <c r="B56" s="96">
        <v>19533</v>
      </c>
      <c r="C56" s="97" t="s">
        <v>122</v>
      </c>
      <c r="D56" s="97" t="s">
        <v>38</v>
      </c>
      <c r="E56" s="97" t="s">
        <v>115</v>
      </c>
      <c r="F56" s="96" t="s">
        <v>123</v>
      </c>
      <c r="G56" s="119">
        <v>46147</v>
      </c>
      <c r="H56" s="125" t="s">
        <v>66</v>
      </c>
      <c r="I56" s="120">
        <v>46147</v>
      </c>
      <c r="J56" s="120">
        <v>46147</v>
      </c>
      <c r="K56" s="121">
        <v>46148</v>
      </c>
      <c r="L56" s="117">
        <f>IFERROR(IF(ISBLANK(Tasks_Alphabetical[[#This Row],[Submission deadline]]), "", WEEKNUM(Tasks_Alphabetical[[#This Row],[Submission deadline]], 2)),"")</f>
        <v>19</v>
      </c>
      <c r="M56" s="1"/>
      <c r="N56" s="1"/>
    </row>
    <row r="57" spans="1:14" x14ac:dyDescent="0.35">
      <c r="A57" s="95" t="s">
        <v>101</v>
      </c>
      <c r="B57" s="96">
        <v>19533</v>
      </c>
      <c r="C57" s="97" t="s">
        <v>124</v>
      </c>
      <c r="D57" s="97" t="s">
        <v>38</v>
      </c>
      <c r="E57" s="97" t="s">
        <v>115</v>
      </c>
      <c r="F57" s="96" t="s">
        <v>125</v>
      </c>
      <c r="G57" s="119">
        <v>46148</v>
      </c>
      <c r="H57" s="125" t="s">
        <v>126</v>
      </c>
      <c r="I57" s="120">
        <v>46148</v>
      </c>
      <c r="J57" s="120">
        <v>46149</v>
      </c>
      <c r="K57" s="121">
        <v>46150</v>
      </c>
      <c r="L57" s="117">
        <f>IFERROR(IF(ISBLANK(Tasks_Alphabetical[[#This Row],[Submission deadline]]), "", WEEKNUM(Tasks_Alphabetical[[#This Row],[Submission deadline]], 2)),"")</f>
        <v>19</v>
      </c>
      <c r="M57" s="1"/>
      <c r="N57" s="1"/>
    </row>
    <row r="58" spans="1:14" x14ac:dyDescent="0.35">
      <c r="A58" s="95" t="s">
        <v>101</v>
      </c>
      <c r="B58" s="96">
        <v>19532</v>
      </c>
      <c r="C58" s="97" t="s">
        <v>127</v>
      </c>
      <c r="D58" s="97" t="s">
        <v>38</v>
      </c>
      <c r="E58" s="97" t="s">
        <v>128</v>
      </c>
      <c r="F58" s="94">
        <v>1</v>
      </c>
      <c r="G58" s="119">
        <v>46104</v>
      </c>
      <c r="H58" s="96" t="s">
        <v>66</v>
      </c>
      <c r="I58" s="120">
        <v>46104</v>
      </c>
      <c r="J58" s="120">
        <v>46108</v>
      </c>
      <c r="K58" s="121">
        <v>46111</v>
      </c>
      <c r="L58" s="122">
        <f>IFERROR(IF(ISBLANK(Tasks_Alphabetical[[#This Row],[Submission deadline]]), "", WEEKNUM(Tasks_Alphabetical[[#This Row],[Submission deadline]], 2)),"")</f>
        <v>14</v>
      </c>
      <c r="M58" s="1"/>
      <c r="N58" s="1"/>
    </row>
    <row r="59" spans="1:14" x14ac:dyDescent="0.35">
      <c r="A59" s="95" t="s">
        <v>101</v>
      </c>
      <c r="B59" s="96">
        <v>19532</v>
      </c>
      <c r="C59" s="97" t="s">
        <v>129</v>
      </c>
      <c r="D59" s="97" t="s">
        <v>38</v>
      </c>
      <c r="E59" s="97" t="s">
        <v>128</v>
      </c>
      <c r="F59" s="96">
        <v>2</v>
      </c>
      <c r="G59" s="119">
        <v>46104</v>
      </c>
      <c r="H59" s="96" t="s">
        <v>66</v>
      </c>
      <c r="I59" s="120">
        <v>46104</v>
      </c>
      <c r="J59" s="120">
        <v>46136</v>
      </c>
      <c r="K59" s="121">
        <v>46139</v>
      </c>
      <c r="L59" s="122">
        <f>IFERROR(IF(ISBLANK(Tasks_Alphabetical[[#This Row],[Submission deadline]]), "", WEEKNUM(Tasks_Alphabetical[[#This Row],[Submission deadline]], 2)),"")</f>
        <v>18</v>
      </c>
      <c r="M59" s="1"/>
      <c r="N59" s="1"/>
    </row>
    <row r="60" spans="1:14" x14ac:dyDescent="0.35">
      <c r="A60" s="95" t="s">
        <v>101</v>
      </c>
      <c r="B60" s="96">
        <v>19532</v>
      </c>
      <c r="C60" s="97" t="s">
        <v>130</v>
      </c>
      <c r="D60" s="97" t="s">
        <v>38</v>
      </c>
      <c r="E60" s="97" t="s">
        <v>128</v>
      </c>
      <c r="F60" s="96">
        <v>3</v>
      </c>
      <c r="G60" s="119">
        <v>46132</v>
      </c>
      <c r="H60" s="96" t="s">
        <v>43</v>
      </c>
      <c r="I60" s="120">
        <v>46132</v>
      </c>
      <c r="J60" s="120">
        <v>46132</v>
      </c>
      <c r="K60" s="121">
        <v>46133</v>
      </c>
      <c r="L60" s="122">
        <f>IFERROR(IF(ISBLANK(Tasks_Alphabetical[[#This Row],[Submission deadline]]), "", WEEKNUM(Tasks_Alphabetical[[#This Row],[Submission deadline]], 2)),"")</f>
        <v>17</v>
      </c>
      <c r="M60" s="1"/>
      <c r="N60" s="1"/>
    </row>
    <row r="61" spans="1:14" x14ac:dyDescent="0.35">
      <c r="A61" s="95" t="s">
        <v>101</v>
      </c>
      <c r="B61" s="96">
        <v>19532</v>
      </c>
      <c r="C61" s="97" t="s">
        <v>131</v>
      </c>
      <c r="D61" s="97" t="s">
        <v>38</v>
      </c>
      <c r="E61" s="97" t="s">
        <v>128</v>
      </c>
      <c r="F61" s="96">
        <v>4</v>
      </c>
      <c r="G61" s="119">
        <v>46134</v>
      </c>
      <c r="H61" s="96" t="s">
        <v>66</v>
      </c>
      <c r="I61" s="120">
        <v>46134</v>
      </c>
      <c r="J61" s="120">
        <v>46134</v>
      </c>
      <c r="K61" s="121">
        <v>46135</v>
      </c>
      <c r="L61" s="122">
        <f>IFERROR(IF(ISBLANK(Tasks_Alphabetical[[#This Row],[Submission deadline]]), "", WEEKNUM(Tasks_Alphabetical[[#This Row],[Submission deadline]], 2)),"")</f>
        <v>17</v>
      </c>
      <c r="M61" s="15"/>
      <c r="N61" s="15"/>
    </row>
    <row r="62" spans="1:14" x14ac:dyDescent="0.35">
      <c r="A62" s="95" t="s">
        <v>101</v>
      </c>
      <c r="B62" s="96">
        <v>19532</v>
      </c>
      <c r="C62" s="97" t="s">
        <v>132</v>
      </c>
      <c r="D62" s="97" t="s">
        <v>38</v>
      </c>
      <c r="E62" s="97" t="s">
        <v>128</v>
      </c>
      <c r="F62" s="96">
        <v>5</v>
      </c>
      <c r="G62" s="119">
        <v>46136</v>
      </c>
      <c r="H62" s="96" t="s">
        <v>66</v>
      </c>
      <c r="I62" s="120">
        <v>46136</v>
      </c>
      <c r="J62" s="120">
        <v>46149</v>
      </c>
      <c r="K62" s="121">
        <v>46150</v>
      </c>
      <c r="L62" s="122">
        <f>IFERROR(IF(ISBLANK(Tasks_Alphabetical[[#This Row],[Submission deadline]]), "", WEEKNUM(Tasks_Alphabetical[[#This Row],[Submission deadline]], 2)),"")</f>
        <v>19</v>
      </c>
      <c r="M62" s="15"/>
      <c r="N62" s="15"/>
    </row>
    <row r="63" spans="1:14" x14ac:dyDescent="0.35">
      <c r="A63" s="95" t="s">
        <v>101</v>
      </c>
      <c r="B63" s="96">
        <v>19532</v>
      </c>
      <c r="C63" s="97" t="s">
        <v>133</v>
      </c>
      <c r="D63" s="97" t="s">
        <v>38</v>
      </c>
      <c r="E63" s="97" t="s">
        <v>128</v>
      </c>
      <c r="F63" s="96">
        <v>6</v>
      </c>
      <c r="G63" s="119">
        <v>46136</v>
      </c>
      <c r="H63" s="96" t="s">
        <v>66</v>
      </c>
      <c r="I63" s="120">
        <v>46136</v>
      </c>
      <c r="J63" s="120">
        <v>46149</v>
      </c>
      <c r="K63" s="121">
        <v>46150</v>
      </c>
      <c r="L63" s="122">
        <f>IFERROR(IF(ISBLANK(Tasks_Alphabetical[[#This Row],[Submission deadline]]), "", WEEKNUM(Tasks_Alphabetical[[#This Row],[Submission deadline]], 2)),"")</f>
        <v>19</v>
      </c>
      <c r="M63" s="15"/>
      <c r="N63" s="15"/>
    </row>
    <row r="64" spans="1:14" x14ac:dyDescent="0.35">
      <c r="A64" s="95" t="s">
        <v>101</v>
      </c>
      <c r="B64" s="96">
        <v>19532</v>
      </c>
      <c r="C64" s="97" t="s">
        <v>134</v>
      </c>
      <c r="D64" s="97" t="s">
        <v>38</v>
      </c>
      <c r="E64" s="97" t="s">
        <v>128</v>
      </c>
      <c r="F64" s="96">
        <v>7</v>
      </c>
      <c r="G64" s="119">
        <v>46136</v>
      </c>
      <c r="H64" s="96" t="s">
        <v>135</v>
      </c>
      <c r="I64" s="120">
        <v>46136</v>
      </c>
      <c r="J64" s="120">
        <v>46149</v>
      </c>
      <c r="K64" s="121">
        <v>46150</v>
      </c>
      <c r="L64" s="122">
        <f>IFERROR(IF(ISBLANK(Tasks_Alphabetical[[#This Row],[Submission deadline]]), "", WEEKNUM(Tasks_Alphabetical[[#This Row],[Submission deadline]], 2)),"")</f>
        <v>19</v>
      </c>
      <c r="M64" s="15"/>
      <c r="N64" s="15"/>
    </row>
    <row r="65" spans="1:14" x14ac:dyDescent="0.35">
      <c r="A65" s="95" t="s">
        <v>101</v>
      </c>
      <c r="B65" s="96" t="s">
        <v>136</v>
      </c>
      <c r="C65" s="97" t="s">
        <v>137</v>
      </c>
      <c r="D65" s="97" t="s">
        <v>63</v>
      </c>
      <c r="E65" s="97" t="s">
        <v>64</v>
      </c>
      <c r="F65" s="96" t="s">
        <v>40</v>
      </c>
      <c r="G65" s="119">
        <v>46147</v>
      </c>
      <c r="H65" s="96" t="s">
        <v>40</v>
      </c>
      <c r="I65" s="120">
        <v>46147</v>
      </c>
      <c r="J65" s="120">
        <v>46148</v>
      </c>
      <c r="K65" s="121">
        <v>46149</v>
      </c>
      <c r="L65" s="122">
        <f>IFERROR(IF(ISBLANK(Tasks_Alphabetical[[#This Row],[Submission deadline]]), "", WEEKNUM(Tasks_Alphabetical[[#This Row],[Submission deadline]], 2)),"")</f>
        <v>19</v>
      </c>
      <c r="M65" s="15"/>
      <c r="N65" s="15"/>
    </row>
    <row r="66" spans="1:14" x14ac:dyDescent="0.35">
      <c r="A66" s="95" t="s">
        <v>101</v>
      </c>
      <c r="B66" s="96" t="s">
        <v>136</v>
      </c>
      <c r="C66" s="97" t="s">
        <v>138</v>
      </c>
      <c r="D66" s="97" t="s">
        <v>63</v>
      </c>
      <c r="E66" s="97" t="s">
        <v>64</v>
      </c>
      <c r="F66" s="96">
        <v>1</v>
      </c>
      <c r="G66" s="119">
        <v>46149</v>
      </c>
      <c r="H66" s="96" t="s">
        <v>43</v>
      </c>
      <c r="I66" s="120">
        <v>46149</v>
      </c>
      <c r="J66" s="120">
        <v>46157</v>
      </c>
      <c r="K66" s="121">
        <v>46160</v>
      </c>
      <c r="L66" s="122">
        <f>IFERROR(IF(ISBLANK(Tasks_Alphabetical[[#This Row],[Submission deadline]]), "", WEEKNUM(Tasks_Alphabetical[[#This Row],[Submission deadline]], 2)),"")</f>
        <v>21</v>
      </c>
      <c r="M66" s="15"/>
      <c r="N66" s="15"/>
    </row>
    <row r="67" spans="1:14" x14ac:dyDescent="0.35">
      <c r="A67" s="95" t="s">
        <v>101</v>
      </c>
      <c r="B67" s="96" t="s">
        <v>136</v>
      </c>
      <c r="C67" s="97" t="s">
        <v>139</v>
      </c>
      <c r="D67" s="97" t="s">
        <v>63</v>
      </c>
      <c r="E67" s="97" t="s">
        <v>64</v>
      </c>
      <c r="F67" s="96">
        <v>2</v>
      </c>
      <c r="G67" s="119">
        <v>46149</v>
      </c>
      <c r="H67" s="96" t="s">
        <v>140</v>
      </c>
      <c r="I67" s="120">
        <v>46149</v>
      </c>
      <c r="J67" s="120">
        <v>46157</v>
      </c>
      <c r="K67" s="121">
        <v>46160</v>
      </c>
      <c r="L67" s="122">
        <f>IFERROR(IF(ISBLANK(Tasks_Alphabetical[[#This Row],[Submission deadline]]), "", WEEKNUM(Tasks_Alphabetical[[#This Row],[Submission deadline]], 2)),"")</f>
        <v>21</v>
      </c>
      <c r="M67" s="15"/>
      <c r="N67" s="15"/>
    </row>
    <row r="68" spans="1:14" x14ac:dyDescent="0.35">
      <c r="A68" s="95" t="s">
        <v>101</v>
      </c>
      <c r="B68" s="96" t="s">
        <v>136</v>
      </c>
      <c r="C68" s="97" t="s">
        <v>141</v>
      </c>
      <c r="D68" s="97" t="s">
        <v>63</v>
      </c>
      <c r="E68" s="97" t="s">
        <v>64</v>
      </c>
      <c r="F68" s="96">
        <v>3</v>
      </c>
      <c r="G68" s="119">
        <v>46160</v>
      </c>
      <c r="H68" s="96" t="s">
        <v>61</v>
      </c>
      <c r="I68" s="120">
        <v>46160</v>
      </c>
      <c r="J68" s="120">
        <v>46160</v>
      </c>
      <c r="K68" s="121">
        <v>46161</v>
      </c>
      <c r="L68" s="122">
        <f>IFERROR(IF(ISBLANK(Tasks_Alphabetical[[#This Row],[Submission deadline]]), "", WEEKNUM(Tasks_Alphabetical[[#This Row],[Submission deadline]], 2)),"")</f>
        <v>21</v>
      </c>
      <c r="M68" s="15"/>
      <c r="N68" s="15"/>
    </row>
    <row r="69" spans="1:14" x14ac:dyDescent="0.35">
      <c r="A69" s="95" t="s">
        <v>101</v>
      </c>
      <c r="B69" s="96" t="s">
        <v>136</v>
      </c>
      <c r="C69" s="97" t="s">
        <v>142</v>
      </c>
      <c r="D69" s="97" t="s">
        <v>63</v>
      </c>
      <c r="E69" s="97" t="s">
        <v>64</v>
      </c>
      <c r="F69" s="96">
        <v>4</v>
      </c>
      <c r="G69" s="119">
        <v>46161</v>
      </c>
      <c r="H69" s="96" t="s">
        <v>111</v>
      </c>
      <c r="I69" s="120">
        <v>46161</v>
      </c>
      <c r="J69" s="120">
        <v>46164</v>
      </c>
      <c r="K69" s="121">
        <v>46168</v>
      </c>
      <c r="L69" s="122">
        <f>IFERROR(IF(ISBLANK(Tasks_Alphabetical[[#This Row],[Submission deadline]]), "", WEEKNUM(Tasks_Alphabetical[[#This Row],[Submission deadline]], 2)),"")</f>
        <v>22</v>
      </c>
      <c r="M69" s="15"/>
      <c r="N69" s="15"/>
    </row>
    <row r="70" spans="1:14" x14ac:dyDescent="0.35">
      <c r="A70" s="124" t="s">
        <v>143</v>
      </c>
      <c r="B70" s="96">
        <v>19608</v>
      </c>
      <c r="C70" s="124" t="s">
        <v>144</v>
      </c>
      <c r="D70" s="97" t="s">
        <v>63</v>
      </c>
      <c r="E70" s="97" t="s">
        <v>64</v>
      </c>
      <c r="F70" s="96" t="s">
        <v>40</v>
      </c>
      <c r="G70" s="119">
        <v>46153</v>
      </c>
      <c r="H70" s="125" t="s">
        <v>40</v>
      </c>
      <c r="I70" s="120">
        <v>46153</v>
      </c>
      <c r="J70" s="120">
        <v>46154</v>
      </c>
      <c r="K70" s="121">
        <v>46155</v>
      </c>
      <c r="L70" s="122">
        <f>IFERROR(IF(ISBLANK(Tasks_Alphabetical[[#This Row],[Submission deadline]]), "", WEEKNUM(Tasks_Alphabetical[[#This Row],[Submission deadline]], 2)),"")</f>
        <v>20</v>
      </c>
      <c r="M70" s="15"/>
      <c r="N70" s="15"/>
    </row>
    <row r="71" spans="1:14" x14ac:dyDescent="0.35">
      <c r="A71" s="124" t="s">
        <v>143</v>
      </c>
      <c r="B71" s="96">
        <v>19608</v>
      </c>
      <c r="C71" s="124" t="s">
        <v>145</v>
      </c>
      <c r="D71" s="97" t="s">
        <v>63</v>
      </c>
      <c r="E71" s="97" t="s">
        <v>64</v>
      </c>
      <c r="F71" s="96">
        <v>1</v>
      </c>
      <c r="G71" s="119">
        <v>46155</v>
      </c>
      <c r="H71" s="122" t="s">
        <v>66</v>
      </c>
      <c r="I71" s="120">
        <v>46155</v>
      </c>
      <c r="J71" s="120">
        <v>46155</v>
      </c>
      <c r="K71" s="121">
        <v>46156</v>
      </c>
      <c r="L71" s="122">
        <f>IFERROR(IF(ISBLANK(Tasks_Alphabetical[[#This Row],[Submission deadline]]), "", WEEKNUM(Tasks_Alphabetical[[#This Row],[Submission deadline]], 2)),"")</f>
        <v>20</v>
      </c>
      <c r="M71" s="15"/>
      <c r="N71" s="15"/>
    </row>
    <row r="72" spans="1:14" x14ac:dyDescent="0.35">
      <c r="A72" s="124" t="s">
        <v>143</v>
      </c>
      <c r="B72" s="96">
        <v>19608</v>
      </c>
      <c r="C72" s="124" t="s">
        <v>146</v>
      </c>
      <c r="D72" s="97" t="s">
        <v>63</v>
      </c>
      <c r="E72" s="97" t="s">
        <v>64</v>
      </c>
      <c r="F72" s="96">
        <v>2</v>
      </c>
      <c r="G72" s="119">
        <v>46157</v>
      </c>
      <c r="H72" s="122" t="s">
        <v>66</v>
      </c>
      <c r="I72" s="120">
        <v>46157</v>
      </c>
      <c r="J72" s="120">
        <v>46157</v>
      </c>
      <c r="K72" s="121">
        <v>46160</v>
      </c>
      <c r="L72" s="122">
        <f>IFERROR(IF(ISBLANK(Tasks_Alphabetical[[#This Row],[Submission deadline]]), "", WEEKNUM(Tasks_Alphabetical[[#This Row],[Submission deadline]], 2)),"")</f>
        <v>21</v>
      </c>
      <c r="M72" s="15"/>
      <c r="N72" s="15"/>
    </row>
    <row r="73" spans="1:14" x14ac:dyDescent="0.35">
      <c r="A73" s="124" t="s">
        <v>143</v>
      </c>
      <c r="B73" s="96">
        <v>19608</v>
      </c>
      <c r="C73" s="124" t="s">
        <v>147</v>
      </c>
      <c r="D73" s="97" t="s">
        <v>63</v>
      </c>
      <c r="E73" s="97" t="s">
        <v>64</v>
      </c>
      <c r="F73" s="96">
        <v>3</v>
      </c>
      <c r="G73" s="119">
        <v>46160</v>
      </c>
      <c r="H73" s="122" t="s">
        <v>43</v>
      </c>
      <c r="I73" s="120">
        <v>46160</v>
      </c>
      <c r="J73" s="120">
        <v>46160</v>
      </c>
      <c r="K73" s="121">
        <v>46161</v>
      </c>
      <c r="L73" s="122">
        <f>IFERROR(IF(ISBLANK(Tasks_Alphabetical[[#This Row],[Submission deadline]]), "", WEEKNUM(Tasks_Alphabetical[[#This Row],[Submission deadline]], 2)),"")</f>
        <v>21</v>
      </c>
      <c r="M73" s="15"/>
      <c r="N73" s="15"/>
    </row>
    <row r="74" spans="1:14" x14ac:dyDescent="0.35">
      <c r="A74" s="124" t="s">
        <v>143</v>
      </c>
      <c r="B74" s="96">
        <v>19608</v>
      </c>
      <c r="C74" s="124" t="s">
        <v>148</v>
      </c>
      <c r="D74" s="97" t="s">
        <v>63</v>
      </c>
      <c r="E74" s="97" t="s">
        <v>64</v>
      </c>
      <c r="F74" s="96" t="s">
        <v>149</v>
      </c>
      <c r="G74" s="119">
        <v>46162</v>
      </c>
      <c r="H74" s="122" t="s">
        <v>108</v>
      </c>
      <c r="I74" s="120">
        <v>46162</v>
      </c>
      <c r="J74" s="120">
        <v>46162</v>
      </c>
      <c r="K74" s="121">
        <v>46163</v>
      </c>
      <c r="L74" s="122">
        <f>IFERROR(IF(ISBLANK(Tasks_Alphabetical[[#This Row],[Submission deadline]]), "", WEEKNUM(Tasks_Alphabetical[[#This Row],[Submission deadline]], 2)),"")</f>
        <v>21</v>
      </c>
      <c r="M74" s="15"/>
      <c r="N74" s="15"/>
    </row>
    <row r="75" spans="1:14" x14ac:dyDescent="0.35">
      <c r="A75" s="124" t="s">
        <v>143</v>
      </c>
      <c r="B75" s="96">
        <v>19608</v>
      </c>
      <c r="C75" s="124" t="s">
        <v>150</v>
      </c>
      <c r="D75" s="97" t="s">
        <v>63</v>
      </c>
      <c r="E75" s="97" t="s">
        <v>64</v>
      </c>
      <c r="F75" s="122" t="s">
        <v>151</v>
      </c>
      <c r="G75" s="119">
        <v>46164</v>
      </c>
      <c r="H75" s="122" t="s">
        <v>111</v>
      </c>
      <c r="I75" s="120">
        <v>46164</v>
      </c>
      <c r="J75" s="120">
        <v>46164</v>
      </c>
      <c r="K75" s="121">
        <v>46168</v>
      </c>
      <c r="L75" s="122">
        <f>IFERROR(IF(ISBLANK(Tasks_Alphabetical[[#This Row],[Submission deadline]]), "", WEEKNUM(Tasks_Alphabetical[[#This Row],[Submission deadline]], 2)),"")</f>
        <v>22</v>
      </c>
      <c r="M75" s="15"/>
      <c r="N75" s="15"/>
    </row>
    <row r="76" spans="1:14" x14ac:dyDescent="0.35">
      <c r="A76" s="95" t="s">
        <v>152</v>
      </c>
      <c r="B76" s="96">
        <v>19540</v>
      </c>
      <c r="C76" s="97" t="s">
        <v>153</v>
      </c>
      <c r="D76" s="97" t="s">
        <v>38</v>
      </c>
      <c r="E76" s="130" t="s">
        <v>334</v>
      </c>
      <c r="F76" s="96">
        <v>1</v>
      </c>
      <c r="G76" s="119">
        <v>46090</v>
      </c>
      <c r="H76" s="125" t="s">
        <v>154</v>
      </c>
      <c r="I76" s="120">
        <v>46090</v>
      </c>
      <c r="J76" s="120">
        <v>46101</v>
      </c>
      <c r="K76" s="121">
        <v>46104</v>
      </c>
      <c r="L76" s="122">
        <f>IFERROR(IF(ISBLANK(Tasks_Alphabetical[[#This Row],[Submission deadline]]), "", WEEKNUM(Tasks_Alphabetical[[#This Row],[Submission deadline]], 2)),"")</f>
        <v>13</v>
      </c>
      <c r="M76" s="15"/>
      <c r="N76" s="15"/>
    </row>
    <row r="77" spans="1:14" x14ac:dyDescent="0.35">
      <c r="A77" s="95" t="s">
        <v>152</v>
      </c>
      <c r="B77" s="96">
        <v>19540</v>
      </c>
      <c r="C77" s="97" t="s">
        <v>155</v>
      </c>
      <c r="D77" s="97" t="s">
        <v>38</v>
      </c>
      <c r="E77" s="130" t="s">
        <v>334</v>
      </c>
      <c r="F77" s="96">
        <v>2</v>
      </c>
      <c r="G77" s="119">
        <v>46104</v>
      </c>
      <c r="H77" s="125" t="s">
        <v>156</v>
      </c>
      <c r="I77" s="120">
        <v>46104</v>
      </c>
      <c r="J77" s="120">
        <v>46136</v>
      </c>
      <c r="K77" s="121">
        <v>46139</v>
      </c>
      <c r="L77" s="122">
        <f>IFERROR(IF(ISBLANK(Tasks_Alphabetical[[#This Row],[Submission deadline]]), "", WEEKNUM(Tasks_Alphabetical[[#This Row],[Submission deadline]], 2)),"")</f>
        <v>18</v>
      </c>
      <c r="M77" s="15"/>
      <c r="N77" s="15"/>
    </row>
    <row r="78" spans="1:14" x14ac:dyDescent="0.35">
      <c r="A78" s="95" t="s">
        <v>152</v>
      </c>
      <c r="B78" s="96">
        <v>19540</v>
      </c>
      <c r="C78" s="97" t="s">
        <v>157</v>
      </c>
      <c r="D78" s="97" t="s">
        <v>38</v>
      </c>
      <c r="E78" s="130" t="s">
        <v>334</v>
      </c>
      <c r="F78" s="96" t="s">
        <v>158</v>
      </c>
      <c r="G78" s="119">
        <v>46139</v>
      </c>
      <c r="H78" s="125" t="s">
        <v>159</v>
      </c>
      <c r="I78" s="120">
        <v>46139</v>
      </c>
      <c r="J78" s="120">
        <v>46147</v>
      </c>
      <c r="K78" s="121">
        <v>46148</v>
      </c>
      <c r="L78" s="122">
        <f>IFERROR(IF(ISBLANK(Tasks_Alphabetical[[#This Row],[Submission deadline]]), "", WEEKNUM(Tasks_Alphabetical[[#This Row],[Submission deadline]], 2)),"")</f>
        <v>19</v>
      </c>
      <c r="M78" s="15"/>
      <c r="N78" s="15"/>
    </row>
    <row r="79" spans="1:14" x14ac:dyDescent="0.35">
      <c r="A79" s="95" t="s">
        <v>152</v>
      </c>
      <c r="B79" s="96">
        <v>19540</v>
      </c>
      <c r="C79" s="97" t="s">
        <v>160</v>
      </c>
      <c r="D79" s="97" t="s">
        <v>38</v>
      </c>
      <c r="E79" s="130" t="s">
        <v>334</v>
      </c>
      <c r="F79" s="96" t="s">
        <v>161</v>
      </c>
      <c r="G79" s="119">
        <v>46148</v>
      </c>
      <c r="H79" s="125" t="s">
        <v>162</v>
      </c>
      <c r="I79" s="120">
        <v>46148</v>
      </c>
      <c r="J79" s="120">
        <v>46149</v>
      </c>
      <c r="K79" s="121">
        <v>46150</v>
      </c>
      <c r="L79" s="122">
        <f>IFERROR(IF(ISBLANK(Tasks_Alphabetical[[#This Row],[Submission deadline]]), "", WEEKNUM(Tasks_Alphabetical[[#This Row],[Submission deadline]], 2)),"")</f>
        <v>19</v>
      </c>
      <c r="M79" s="15"/>
      <c r="N79" s="15"/>
    </row>
    <row r="80" spans="1:14" x14ac:dyDescent="0.35">
      <c r="A80" s="95" t="s">
        <v>152</v>
      </c>
      <c r="B80" s="96">
        <v>19538</v>
      </c>
      <c r="C80" s="97" t="s">
        <v>137</v>
      </c>
      <c r="D80" s="97" t="s">
        <v>63</v>
      </c>
      <c r="E80" s="97" t="s">
        <v>64</v>
      </c>
      <c r="F80" s="96" t="s">
        <v>40</v>
      </c>
      <c r="G80" s="119">
        <v>46153</v>
      </c>
      <c r="H80" s="125" t="s">
        <v>40</v>
      </c>
      <c r="I80" s="120">
        <v>46153</v>
      </c>
      <c r="J80" s="120">
        <v>46154</v>
      </c>
      <c r="K80" s="121">
        <v>46155</v>
      </c>
      <c r="L80" s="122">
        <f>IFERROR(IF(ISBLANK(Tasks_Alphabetical[[#This Row],[Submission deadline]]), "", WEEKNUM(Tasks_Alphabetical[[#This Row],[Submission deadline]], 2)),"")</f>
        <v>20</v>
      </c>
      <c r="M80" s="1"/>
      <c r="N80" s="1"/>
    </row>
    <row r="81" spans="1:14" x14ac:dyDescent="0.35">
      <c r="A81" s="95" t="s">
        <v>152</v>
      </c>
      <c r="B81" s="96">
        <v>19538</v>
      </c>
      <c r="C81" s="97" t="s">
        <v>163</v>
      </c>
      <c r="D81" s="97" t="s">
        <v>63</v>
      </c>
      <c r="E81" s="97" t="s">
        <v>64</v>
      </c>
      <c r="F81" s="96">
        <v>1</v>
      </c>
      <c r="G81" s="119">
        <v>46155</v>
      </c>
      <c r="H81" s="125" t="s">
        <v>66</v>
      </c>
      <c r="I81" s="120">
        <v>46155</v>
      </c>
      <c r="J81" s="120">
        <v>46155</v>
      </c>
      <c r="K81" s="121">
        <v>46156</v>
      </c>
      <c r="L81" s="122">
        <f>IFERROR(IF(ISBLANK(Tasks_Alphabetical[[#This Row],[Submission deadline]]), "", WEEKNUM(Tasks_Alphabetical[[#This Row],[Submission deadline]], 2)),"")</f>
        <v>20</v>
      </c>
      <c r="M81" s="1"/>
      <c r="N81" s="1"/>
    </row>
    <row r="82" spans="1:14" x14ac:dyDescent="0.35">
      <c r="A82" s="95" t="s">
        <v>152</v>
      </c>
      <c r="B82" s="96">
        <v>19538</v>
      </c>
      <c r="C82" s="97" t="s">
        <v>164</v>
      </c>
      <c r="D82" s="97" t="s">
        <v>63</v>
      </c>
      <c r="E82" s="97" t="s">
        <v>64</v>
      </c>
      <c r="F82" s="96">
        <v>2</v>
      </c>
      <c r="G82" s="119">
        <v>46157</v>
      </c>
      <c r="H82" s="125" t="s">
        <v>66</v>
      </c>
      <c r="I82" s="120">
        <v>46157</v>
      </c>
      <c r="J82" s="120">
        <v>46157</v>
      </c>
      <c r="K82" s="121">
        <v>46160</v>
      </c>
      <c r="L82" s="122">
        <f>IFERROR(IF(ISBLANK(Tasks_Alphabetical[[#This Row],[Submission deadline]]), "", WEEKNUM(Tasks_Alphabetical[[#This Row],[Submission deadline]], 2)),"")</f>
        <v>21</v>
      </c>
      <c r="M82" s="1"/>
      <c r="N82" s="1"/>
    </row>
    <row r="83" spans="1:14" x14ac:dyDescent="0.35">
      <c r="A83" s="95" t="s">
        <v>152</v>
      </c>
      <c r="B83" s="96">
        <v>19538</v>
      </c>
      <c r="C83" s="97" t="s">
        <v>147</v>
      </c>
      <c r="D83" s="97" t="s">
        <v>63</v>
      </c>
      <c r="E83" s="97" t="s">
        <v>64</v>
      </c>
      <c r="F83" s="96">
        <v>3</v>
      </c>
      <c r="G83" s="119">
        <v>46160</v>
      </c>
      <c r="H83" s="125" t="s">
        <v>66</v>
      </c>
      <c r="I83" s="120">
        <v>46160</v>
      </c>
      <c r="J83" s="120">
        <v>46160</v>
      </c>
      <c r="K83" s="121">
        <v>46161</v>
      </c>
      <c r="L83" s="122">
        <f>IFERROR(IF(ISBLANK(Tasks_Alphabetical[[#This Row],[Submission deadline]]), "", WEEKNUM(Tasks_Alphabetical[[#This Row],[Submission deadline]], 2)),"")</f>
        <v>21</v>
      </c>
      <c r="M83" s="1"/>
      <c r="N83" s="1"/>
    </row>
    <row r="84" spans="1:14" x14ac:dyDescent="0.35">
      <c r="A84" s="95" t="s">
        <v>152</v>
      </c>
      <c r="B84" s="96">
        <v>19538</v>
      </c>
      <c r="C84" s="97" t="s">
        <v>148</v>
      </c>
      <c r="D84" s="97" t="s">
        <v>63</v>
      </c>
      <c r="E84" s="97" t="s">
        <v>64</v>
      </c>
      <c r="F84" s="96" t="s">
        <v>149</v>
      </c>
      <c r="G84" s="119">
        <v>46162</v>
      </c>
      <c r="H84" s="125" t="s">
        <v>108</v>
      </c>
      <c r="I84" s="120">
        <v>46162</v>
      </c>
      <c r="J84" s="120">
        <v>46162</v>
      </c>
      <c r="K84" s="121">
        <v>46163</v>
      </c>
      <c r="L84" s="122">
        <f>IFERROR(IF(ISBLANK(Tasks_Alphabetical[[#This Row],[Submission deadline]]), "", WEEKNUM(Tasks_Alphabetical[[#This Row],[Submission deadline]], 2)),"")</f>
        <v>21</v>
      </c>
      <c r="M84" s="1"/>
      <c r="N84" s="1"/>
    </row>
    <row r="85" spans="1:14" x14ac:dyDescent="0.35">
      <c r="A85" s="95" t="s">
        <v>152</v>
      </c>
      <c r="B85" s="96">
        <v>19538</v>
      </c>
      <c r="C85" s="97" t="s">
        <v>150</v>
      </c>
      <c r="D85" s="97" t="s">
        <v>63</v>
      </c>
      <c r="E85" s="97" t="s">
        <v>64</v>
      </c>
      <c r="F85" s="96" t="s">
        <v>151</v>
      </c>
      <c r="G85" s="119">
        <v>46164</v>
      </c>
      <c r="H85" s="125" t="s">
        <v>47</v>
      </c>
      <c r="I85" s="120">
        <v>46164</v>
      </c>
      <c r="J85" s="120">
        <v>46164</v>
      </c>
      <c r="K85" s="121">
        <v>46168</v>
      </c>
      <c r="L85" s="122">
        <f>IFERROR(IF(ISBLANK(Tasks_Alphabetical[[#This Row],[Submission deadline]]), "", WEEKNUM(Tasks_Alphabetical[[#This Row],[Submission deadline]], 2)),"")</f>
        <v>22</v>
      </c>
      <c r="M85" s="1"/>
      <c r="N85" s="1"/>
    </row>
    <row r="86" spans="1:14" x14ac:dyDescent="0.35">
      <c r="A86" s="95" t="s">
        <v>165</v>
      </c>
      <c r="B86" s="123">
        <v>19612</v>
      </c>
      <c r="C86" s="124" t="s">
        <v>144</v>
      </c>
      <c r="D86" s="97" t="s">
        <v>63</v>
      </c>
      <c r="E86" s="97" t="s">
        <v>64</v>
      </c>
      <c r="F86" s="96" t="s">
        <v>40</v>
      </c>
      <c r="G86" s="119">
        <v>46153</v>
      </c>
      <c r="H86" s="122" t="s">
        <v>40</v>
      </c>
      <c r="I86" s="120">
        <v>46153</v>
      </c>
      <c r="J86" s="120">
        <v>46154</v>
      </c>
      <c r="K86" s="121">
        <v>46155</v>
      </c>
      <c r="L86" s="122">
        <f>IFERROR(IF(ISBLANK(Tasks_Alphabetical[[#This Row],[Submission deadline]]), "", WEEKNUM(Tasks_Alphabetical[[#This Row],[Submission deadline]], 2)),"")</f>
        <v>20</v>
      </c>
      <c r="M86" s="1"/>
      <c r="N86" s="1"/>
    </row>
    <row r="87" spans="1:14" x14ac:dyDescent="0.35">
      <c r="A87" s="95" t="s">
        <v>165</v>
      </c>
      <c r="B87" s="123">
        <v>19612</v>
      </c>
      <c r="C87" s="124" t="s">
        <v>145</v>
      </c>
      <c r="D87" s="97" t="s">
        <v>63</v>
      </c>
      <c r="E87" s="97" t="s">
        <v>64</v>
      </c>
      <c r="F87" s="96">
        <v>1</v>
      </c>
      <c r="G87" s="119">
        <v>46155</v>
      </c>
      <c r="H87" s="122" t="s">
        <v>66</v>
      </c>
      <c r="I87" s="120">
        <v>46155</v>
      </c>
      <c r="J87" s="120">
        <v>46155</v>
      </c>
      <c r="K87" s="121">
        <v>46156</v>
      </c>
      <c r="L87" s="122">
        <f>IFERROR(IF(ISBLANK(Tasks_Alphabetical[[#This Row],[Submission deadline]]), "", WEEKNUM(Tasks_Alphabetical[[#This Row],[Submission deadline]], 2)),"")</f>
        <v>20</v>
      </c>
      <c r="M87" s="1"/>
      <c r="N87" s="1"/>
    </row>
    <row r="88" spans="1:14" x14ac:dyDescent="0.35">
      <c r="A88" s="95" t="s">
        <v>165</v>
      </c>
      <c r="B88" s="123">
        <v>19612</v>
      </c>
      <c r="C88" s="124" t="s">
        <v>166</v>
      </c>
      <c r="D88" s="97" t="s">
        <v>63</v>
      </c>
      <c r="E88" s="97" t="s">
        <v>64</v>
      </c>
      <c r="F88" s="96">
        <v>2</v>
      </c>
      <c r="G88" s="119">
        <v>46157</v>
      </c>
      <c r="H88" s="122" t="s">
        <v>66</v>
      </c>
      <c r="I88" s="120">
        <v>46157</v>
      </c>
      <c r="J88" s="120">
        <v>46157</v>
      </c>
      <c r="K88" s="121">
        <v>46160</v>
      </c>
      <c r="L88" s="122">
        <f>IFERROR(IF(ISBLANK(Tasks_Alphabetical[[#This Row],[Submission deadline]]), "", WEEKNUM(Tasks_Alphabetical[[#This Row],[Submission deadline]], 2)),"")</f>
        <v>21</v>
      </c>
      <c r="M88" s="1"/>
      <c r="N88" s="1"/>
    </row>
    <row r="89" spans="1:14" x14ac:dyDescent="0.35">
      <c r="A89" s="95" t="s">
        <v>165</v>
      </c>
      <c r="B89" s="123">
        <v>19612</v>
      </c>
      <c r="C89" s="124" t="s">
        <v>147</v>
      </c>
      <c r="D89" s="97" t="s">
        <v>63</v>
      </c>
      <c r="E89" s="97" t="s">
        <v>64</v>
      </c>
      <c r="F89" s="96">
        <v>3</v>
      </c>
      <c r="G89" s="119">
        <v>46160</v>
      </c>
      <c r="H89" s="122" t="s">
        <v>43</v>
      </c>
      <c r="I89" s="120">
        <v>46160</v>
      </c>
      <c r="J89" s="120">
        <v>46160</v>
      </c>
      <c r="K89" s="121">
        <v>46161</v>
      </c>
      <c r="L89" s="122">
        <f>IFERROR(IF(ISBLANK(Tasks_Alphabetical[[#This Row],[Submission deadline]]), "", WEEKNUM(Tasks_Alphabetical[[#This Row],[Submission deadline]], 2)),"")</f>
        <v>21</v>
      </c>
      <c r="M89" s="1"/>
      <c r="N89" s="1"/>
    </row>
    <row r="90" spans="1:14" x14ac:dyDescent="0.35">
      <c r="A90" s="95" t="s">
        <v>165</v>
      </c>
      <c r="B90" s="123">
        <v>19612</v>
      </c>
      <c r="C90" s="124" t="s">
        <v>148</v>
      </c>
      <c r="D90" s="97" t="s">
        <v>63</v>
      </c>
      <c r="E90" s="97" t="s">
        <v>64</v>
      </c>
      <c r="F90" s="96" t="s">
        <v>149</v>
      </c>
      <c r="G90" s="119">
        <v>46162</v>
      </c>
      <c r="H90" s="122" t="s">
        <v>108</v>
      </c>
      <c r="I90" s="120">
        <v>46162</v>
      </c>
      <c r="J90" s="120">
        <v>46162</v>
      </c>
      <c r="K90" s="121">
        <v>46163</v>
      </c>
      <c r="L90" s="122">
        <f>IFERROR(IF(ISBLANK(Tasks_Alphabetical[[#This Row],[Submission deadline]]), "", WEEKNUM(Tasks_Alphabetical[[#This Row],[Submission deadline]], 2)),"")</f>
        <v>21</v>
      </c>
      <c r="M90" s="1"/>
      <c r="N90" s="1"/>
    </row>
    <row r="91" spans="1:14" x14ac:dyDescent="0.35">
      <c r="A91" s="95" t="s">
        <v>165</v>
      </c>
      <c r="B91" s="123">
        <v>19612</v>
      </c>
      <c r="C91" s="124" t="s">
        <v>150</v>
      </c>
      <c r="D91" s="97" t="s">
        <v>63</v>
      </c>
      <c r="E91" s="97" t="s">
        <v>64</v>
      </c>
      <c r="F91" s="96" t="s">
        <v>151</v>
      </c>
      <c r="G91" s="119">
        <v>46164</v>
      </c>
      <c r="H91" s="122" t="s">
        <v>111</v>
      </c>
      <c r="I91" s="120">
        <v>46164</v>
      </c>
      <c r="J91" s="120">
        <v>46164</v>
      </c>
      <c r="K91" s="121">
        <v>46168</v>
      </c>
      <c r="L91" s="122">
        <f>IFERROR(IF(ISBLANK(Tasks_Alphabetical[[#This Row],[Submission deadline]]), "", WEEKNUM(Tasks_Alphabetical[[#This Row],[Submission deadline]], 2)),"")</f>
        <v>22</v>
      </c>
      <c r="M91" s="1"/>
      <c r="N91" s="1"/>
    </row>
    <row r="92" spans="1:14" x14ac:dyDescent="0.35">
      <c r="A92" s="95" t="s">
        <v>167</v>
      </c>
      <c r="B92" s="123">
        <v>19599</v>
      </c>
      <c r="C92" s="124" t="s">
        <v>144</v>
      </c>
      <c r="D92" s="97" t="s">
        <v>63</v>
      </c>
      <c r="E92" s="124" t="s">
        <v>168</v>
      </c>
      <c r="F92" s="96" t="s">
        <v>40</v>
      </c>
      <c r="G92" s="119">
        <v>46153</v>
      </c>
      <c r="H92" s="122" t="s">
        <v>40</v>
      </c>
      <c r="I92" s="120">
        <v>46153</v>
      </c>
      <c r="J92" s="120">
        <v>46154</v>
      </c>
      <c r="K92" s="121">
        <v>46155</v>
      </c>
      <c r="L92" s="122">
        <f>IFERROR(IF(ISBLANK(Tasks_Alphabetical[[#This Row],[Submission deadline]]), "", WEEKNUM(Tasks_Alphabetical[[#This Row],[Submission deadline]], 2)),"")</f>
        <v>20</v>
      </c>
      <c r="M92" s="1"/>
      <c r="N92" s="1"/>
    </row>
    <row r="93" spans="1:14" x14ac:dyDescent="0.35">
      <c r="A93" s="95" t="s">
        <v>167</v>
      </c>
      <c r="B93" s="123">
        <v>19599</v>
      </c>
      <c r="C93" s="124" t="s">
        <v>145</v>
      </c>
      <c r="D93" s="97" t="s">
        <v>63</v>
      </c>
      <c r="E93" s="124" t="s">
        <v>168</v>
      </c>
      <c r="F93" s="96">
        <v>1</v>
      </c>
      <c r="G93" s="119">
        <v>46155</v>
      </c>
      <c r="H93" s="122" t="s">
        <v>66</v>
      </c>
      <c r="I93" s="120">
        <v>46155</v>
      </c>
      <c r="J93" s="120">
        <v>46155</v>
      </c>
      <c r="K93" s="121">
        <v>46156</v>
      </c>
      <c r="L93" s="122">
        <f>IFERROR(IF(ISBLANK(Tasks_Alphabetical[[#This Row],[Submission deadline]]), "", WEEKNUM(Tasks_Alphabetical[[#This Row],[Submission deadline]], 2)),"")</f>
        <v>20</v>
      </c>
      <c r="M93" s="1"/>
      <c r="N93" s="1"/>
    </row>
    <row r="94" spans="1:14" x14ac:dyDescent="0.35">
      <c r="A94" s="95" t="s">
        <v>167</v>
      </c>
      <c r="B94" s="123">
        <v>19599</v>
      </c>
      <c r="C94" s="124" t="s">
        <v>169</v>
      </c>
      <c r="D94" s="97" t="s">
        <v>63</v>
      </c>
      <c r="E94" s="124" t="s">
        <v>168</v>
      </c>
      <c r="F94" s="96">
        <v>2</v>
      </c>
      <c r="G94" s="119">
        <v>46156</v>
      </c>
      <c r="H94" s="122" t="s">
        <v>66</v>
      </c>
      <c r="I94" s="120">
        <v>46156</v>
      </c>
      <c r="J94" s="120">
        <v>46164</v>
      </c>
      <c r="K94" s="121">
        <v>46168</v>
      </c>
      <c r="L94" s="122">
        <f>IFERROR(IF(ISBLANK(Tasks_Alphabetical[[#This Row],[Submission deadline]]), "", WEEKNUM(Tasks_Alphabetical[[#This Row],[Submission deadline]], 2)),"")</f>
        <v>22</v>
      </c>
      <c r="M94" s="1"/>
      <c r="N94" s="1"/>
    </row>
    <row r="95" spans="1:14" x14ac:dyDescent="0.35">
      <c r="A95" s="95" t="s">
        <v>167</v>
      </c>
      <c r="B95" s="123">
        <v>19599</v>
      </c>
      <c r="C95" s="124" t="s">
        <v>170</v>
      </c>
      <c r="D95" s="97" t="s">
        <v>63</v>
      </c>
      <c r="E95" s="124" t="s">
        <v>168</v>
      </c>
      <c r="F95" s="96">
        <v>3</v>
      </c>
      <c r="G95" s="119">
        <v>46160</v>
      </c>
      <c r="H95" s="122" t="s">
        <v>43</v>
      </c>
      <c r="I95" s="120">
        <v>46160</v>
      </c>
      <c r="J95" s="120">
        <v>46160</v>
      </c>
      <c r="K95" s="121">
        <v>46161</v>
      </c>
      <c r="L95" s="122">
        <f>IFERROR(IF(ISBLANK(Tasks_Alphabetical[[#This Row],[Submission deadline]]), "", WEEKNUM(Tasks_Alphabetical[[#This Row],[Submission deadline]], 2)),"")</f>
        <v>21</v>
      </c>
      <c r="M95" s="1"/>
      <c r="N95" s="1"/>
    </row>
    <row r="96" spans="1:14" x14ac:dyDescent="0.35">
      <c r="A96" s="95" t="s">
        <v>167</v>
      </c>
      <c r="B96" s="123">
        <v>19599</v>
      </c>
      <c r="C96" s="124" t="s">
        <v>148</v>
      </c>
      <c r="D96" s="97" t="s">
        <v>63</v>
      </c>
      <c r="E96" s="124" t="s">
        <v>168</v>
      </c>
      <c r="F96" s="96" t="s">
        <v>149</v>
      </c>
      <c r="G96" s="119">
        <v>46162</v>
      </c>
      <c r="H96" s="122" t="s">
        <v>108</v>
      </c>
      <c r="I96" s="120">
        <v>46162</v>
      </c>
      <c r="J96" s="120">
        <v>46162</v>
      </c>
      <c r="K96" s="121">
        <v>46163</v>
      </c>
      <c r="L96" s="122">
        <f>IFERROR(IF(ISBLANK(Tasks_Alphabetical[[#This Row],[Submission deadline]]), "", WEEKNUM(Tasks_Alphabetical[[#This Row],[Submission deadline]], 2)),"")</f>
        <v>21</v>
      </c>
      <c r="M96" s="1"/>
      <c r="N96" s="1"/>
    </row>
    <row r="97" spans="1:14" x14ac:dyDescent="0.35">
      <c r="A97" s="95" t="s">
        <v>167</v>
      </c>
      <c r="B97" s="123">
        <v>19599</v>
      </c>
      <c r="C97" s="124" t="s">
        <v>150</v>
      </c>
      <c r="D97" s="97" t="s">
        <v>63</v>
      </c>
      <c r="E97" s="124" t="s">
        <v>168</v>
      </c>
      <c r="F97" s="96" t="s">
        <v>151</v>
      </c>
      <c r="G97" s="119">
        <v>46164</v>
      </c>
      <c r="H97" s="122" t="s">
        <v>111</v>
      </c>
      <c r="I97" s="120">
        <v>46164</v>
      </c>
      <c r="J97" s="120">
        <v>46164</v>
      </c>
      <c r="K97" s="121">
        <v>46168</v>
      </c>
      <c r="L97" s="122">
        <f>IFERROR(IF(ISBLANK(Tasks_Alphabetical[[#This Row],[Submission deadline]]), "", WEEKNUM(Tasks_Alphabetical[[#This Row],[Submission deadline]], 2)),"")</f>
        <v>22</v>
      </c>
      <c r="M97" s="1"/>
      <c r="N97" s="1"/>
    </row>
    <row r="98" spans="1:14" x14ac:dyDescent="0.35">
      <c r="A98" s="95" t="s">
        <v>167</v>
      </c>
      <c r="B98" s="123">
        <v>19600</v>
      </c>
      <c r="C98" s="124" t="s">
        <v>144</v>
      </c>
      <c r="D98" s="97" t="s">
        <v>63</v>
      </c>
      <c r="E98" s="124" t="s">
        <v>171</v>
      </c>
      <c r="F98" s="96" t="s">
        <v>40</v>
      </c>
      <c r="G98" s="119">
        <v>46153</v>
      </c>
      <c r="H98" s="122" t="s">
        <v>40</v>
      </c>
      <c r="I98" s="120">
        <v>46153</v>
      </c>
      <c r="J98" s="120">
        <v>46154</v>
      </c>
      <c r="K98" s="121">
        <v>46155</v>
      </c>
      <c r="L98" s="122">
        <f>IFERROR(IF(ISBLANK(Tasks_Alphabetical[[#This Row],[Submission deadline]]), "", WEEKNUM(Tasks_Alphabetical[[#This Row],[Submission deadline]], 2)),"")</f>
        <v>20</v>
      </c>
      <c r="M98" s="1"/>
      <c r="N98" s="1"/>
    </row>
    <row r="99" spans="1:14" x14ac:dyDescent="0.35">
      <c r="A99" s="95" t="s">
        <v>167</v>
      </c>
      <c r="B99" s="123">
        <v>19600</v>
      </c>
      <c r="C99" s="124" t="s">
        <v>145</v>
      </c>
      <c r="D99" s="97" t="s">
        <v>63</v>
      </c>
      <c r="E99" s="124" t="s">
        <v>171</v>
      </c>
      <c r="F99" s="96">
        <v>1</v>
      </c>
      <c r="G99" s="119">
        <v>46155</v>
      </c>
      <c r="H99" s="122" t="s">
        <v>66</v>
      </c>
      <c r="I99" s="120">
        <v>46155</v>
      </c>
      <c r="J99" s="120">
        <v>46155</v>
      </c>
      <c r="K99" s="121">
        <v>46156</v>
      </c>
      <c r="L99" s="122">
        <f>IFERROR(IF(ISBLANK(Tasks_Alphabetical[[#This Row],[Submission deadline]]), "", WEEKNUM(Tasks_Alphabetical[[#This Row],[Submission deadline]], 2)),"")</f>
        <v>20</v>
      </c>
      <c r="M99" s="1"/>
      <c r="N99" s="1"/>
    </row>
    <row r="100" spans="1:14" x14ac:dyDescent="0.35">
      <c r="A100" s="95" t="s">
        <v>167</v>
      </c>
      <c r="B100" s="123">
        <v>19600</v>
      </c>
      <c r="C100" s="124" t="s">
        <v>172</v>
      </c>
      <c r="D100" s="97" t="s">
        <v>63</v>
      </c>
      <c r="E100" s="124" t="s">
        <v>171</v>
      </c>
      <c r="F100" s="96">
        <v>2</v>
      </c>
      <c r="G100" s="119">
        <v>46156</v>
      </c>
      <c r="H100" s="122" t="s">
        <v>66</v>
      </c>
      <c r="I100" s="120">
        <v>46156</v>
      </c>
      <c r="J100" s="120">
        <v>46164</v>
      </c>
      <c r="K100" s="121">
        <v>46168</v>
      </c>
      <c r="L100" s="122">
        <f>IFERROR(IF(ISBLANK(Tasks_Alphabetical[[#This Row],[Submission deadline]]), "", WEEKNUM(Tasks_Alphabetical[[#This Row],[Submission deadline]], 2)),"")</f>
        <v>22</v>
      </c>
      <c r="M100" s="1"/>
      <c r="N100" s="1"/>
    </row>
    <row r="101" spans="1:14" x14ac:dyDescent="0.35">
      <c r="A101" s="95" t="s">
        <v>167</v>
      </c>
      <c r="B101" s="123">
        <v>19600</v>
      </c>
      <c r="C101" s="124" t="s">
        <v>173</v>
      </c>
      <c r="D101" s="97" t="s">
        <v>63</v>
      </c>
      <c r="E101" s="124" t="s">
        <v>171</v>
      </c>
      <c r="F101" s="96">
        <v>3</v>
      </c>
      <c r="G101" s="119">
        <v>46160</v>
      </c>
      <c r="H101" s="122" t="s">
        <v>43</v>
      </c>
      <c r="I101" s="120">
        <v>46160</v>
      </c>
      <c r="J101" s="120">
        <v>46160</v>
      </c>
      <c r="K101" s="121">
        <v>46161</v>
      </c>
      <c r="L101" s="122">
        <f>IFERROR(IF(ISBLANK(Tasks_Alphabetical[[#This Row],[Submission deadline]]), "", WEEKNUM(Tasks_Alphabetical[[#This Row],[Submission deadline]], 2)),"")</f>
        <v>21</v>
      </c>
      <c r="M101" s="1"/>
      <c r="N101" s="1"/>
    </row>
    <row r="102" spans="1:14" x14ac:dyDescent="0.35">
      <c r="A102" s="95" t="s">
        <v>167</v>
      </c>
      <c r="B102" s="123">
        <v>19600</v>
      </c>
      <c r="C102" s="124" t="s">
        <v>148</v>
      </c>
      <c r="D102" s="97" t="s">
        <v>63</v>
      </c>
      <c r="E102" s="124" t="s">
        <v>171</v>
      </c>
      <c r="F102" s="96" t="s">
        <v>149</v>
      </c>
      <c r="G102" s="119">
        <v>46162</v>
      </c>
      <c r="H102" s="122" t="s">
        <v>108</v>
      </c>
      <c r="I102" s="120">
        <v>46162</v>
      </c>
      <c r="J102" s="120">
        <v>46162</v>
      </c>
      <c r="K102" s="121">
        <v>46163</v>
      </c>
      <c r="L102" s="122">
        <f>IFERROR(IF(ISBLANK(Tasks_Alphabetical[[#This Row],[Submission deadline]]), "", WEEKNUM(Tasks_Alphabetical[[#This Row],[Submission deadline]], 2)),"")</f>
        <v>21</v>
      </c>
      <c r="M102" s="1"/>
      <c r="N102" s="1"/>
    </row>
    <row r="103" spans="1:14" x14ac:dyDescent="0.35">
      <c r="A103" s="95" t="s">
        <v>167</v>
      </c>
      <c r="B103" s="123">
        <v>19600</v>
      </c>
      <c r="C103" s="124" t="s">
        <v>150</v>
      </c>
      <c r="D103" s="97" t="s">
        <v>63</v>
      </c>
      <c r="E103" s="124" t="s">
        <v>171</v>
      </c>
      <c r="F103" s="96" t="s">
        <v>151</v>
      </c>
      <c r="G103" s="119">
        <v>46164</v>
      </c>
      <c r="H103" s="122" t="s">
        <v>111</v>
      </c>
      <c r="I103" s="120">
        <v>46164</v>
      </c>
      <c r="J103" s="120">
        <v>46164</v>
      </c>
      <c r="K103" s="121">
        <v>46168</v>
      </c>
      <c r="L103" s="122">
        <f>IFERROR(IF(ISBLANK(Tasks_Alphabetical[[#This Row],[Submission deadline]]), "", WEEKNUM(Tasks_Alphabetical[[#This Row],[Submission deadline]], 2)),"")</f>
        <v>22</v>
      </c>
      <c r="M103" s="1"/>
      <c r="N103" s="1"/>
    </row>
    <row r="104" spans="1:14" x14ac:dyDescent="0.35">
      <c r="A104" s="95" t="s">
        <v>167</v>
      </c>
      <c r="B104" s="123">
        <v>19601</v>
      </c>
      <c r="C104" s="124" t="s">
        <v>144</v>
      </c>
      <c r="D104" s="97" t="s">
        <v>63</v>
      </c>
      <c r="E104" s="124" t="s">
        <v>174</v>
      </c>
      <c r="F104" s="96" t="s">
        <v>40</v>
      </c>
      <c r="G104" s="119">
        <v>46153</v>
      </c>
      <c r="H104" s="122" t="s">
        <v>40</v>
      </c>
      <c r="I104" s="120">
        <v>46153</v>
      </c>
      <c r="J104" s="120">
        <v>46154</v>
      </c>
      <c r="K104" s="121">
        <v>46155</v>
      </c>
      <c r="L104" s="122">
        <f>IFERROR(IF(ISBLANK(Tasks_Alphabetical[[#This Row],[Submission deadline]]), "", WEEKNUM(Tasks_Alphabetical[[#This Row],[Submission deadline]], 2)),"")</f>
        <v>20</v>
      </c>
      <c r="M104" s="1"/>
      <c r="N104" s="1"/>
    </row>
    <row r="105" spans="1:14" x14ac:dyDescent="0.35">
      <c r="A105" s="95" t="s">
        <v>167</v>
      </c>
      <c r="B105" s="123">
        <v>19601</v>
      </c>
      <c r="C105" s="124" t="s">
        <v>145</v>
      </c>
      <c r="D105" s="97" t="s">
        <v>63</v>
      </c>
      <c r="E105" s="124" t="s">
        <v>174</v>
      </c>
      <c r="F105" s="96">
        <v>1</v>
      </c>
      <c r="G105" s="119">
        <v>46155</v>
      </c>
      <c r="H105" s="122" t="s">
        <v>66</v>
      </c>
      <c r="I105" s="120">
        <v>46155</v>
      </c>
      <c r="J105" s="120">
        <v>46155</v>
      </c>
      <c r="K105" s="121">
        <v>46156</v>
      </c>
      <c r="L105" s="122">
        <f>IFERROR(IF(ISBLANK(Tasks_Alphabetical[[#This Row],[Submission deadline]]), "", WEEKNUM(Tasks_Alphabetical[[#This Row],[Submission deadline]], 2)),"")</f>
        <v>20</v>
      </c>
      <c r="M105" s="1"/>
      <c r="N105" s="1"/>
    </row>
    <row r="106" spans="1:14" x14ac:dyDescent="0.35">
      <c r="A106" s="95" t="s">
        <v>167</v>
      </c>
      <c r="B106" s="123">
        <v>19601</v>
      </c>
      <c r="C106" s="124" t="s">
        <v>169</v>
      </c>
      <c r="D106" s="97" t="s">
        <v>63</v>
      </c>
      <c r="E106" s="124" t="s">
        <v>174</v>
      </c>
      <c r="F106" s="96">
        <v>2</v>
      </c>
      <c r="G106" s="119">
        <v>46156</v>
      </c>
      <c r="H106" s="122" t="s">
        <v>66</v>
      </c>
      <c r="I106" s="120">
        <v>46156</v>
      </c>
      <c r="J106" s="120">
        <v>46164</v>
      </c>
      <c r="K106" s="121">
        <v>46168</v>
      </c>
      <c r="L106" s="122">
        <f>IFERROR(IF(ISBLANK(Tasks_Alphabetical[[#This Row],[Submission deadline]]), "", WEEKNUM(Tasks_Alphabetical[[#This Row],[Submission deadline]], 2)),"")</f>
        <v>22</v>
      </c>
      <c r="M106" s="1"/>
      <c r="N106" s="1"/>
    </row>
    <row r="107" spans="1:14" x14ac:dyDescent="0.35">
      <c r="A107" s="95" t="s">
        <v>167</v>
      </c>
      <c r="B107" s="123">
        <v>19601</v>
      </c>
      <c r="C107" s="124" t="s">
        <v>147</v>
      </c>
      <c r="D107" s="97" t="s">
        <v>63</v>
      </c>
      <c r="E107" s="124" t="s">
        <v>174</v>
      </c>
      <c r="F107" s="96">
        <v>3</v>
      </c>
      <c r="G107" s="119">
        <v>46160</v>
      </c>
      <c r="H107" s="122" t="s">
        <v>43</v>
      </c>
      <c r="I107" s="120">
        <v>46160</v>
      </c>
      <c r="J107" s="120">
        <v>46160</v>
      </c>
      <c r="K107" s="121">
        <v>46161</v>
      </c>
      <c r="L107" s="122">
        <f>IFERROR(IF(ISBLANK(Tasks_Alphabetical[[#This Row],[Submission deadline]]), "", WEEKNUM(Tasks_Alphabetical[[#This Row],[Submission deadline]], 2)),"")</f>
        <v>21</v>
      </c>
      <c r="M107" s="1"/>
      <c r="N107" s="1"/>
    </row>
    <row r="108" spans="1:14" x14ac:dyDescent="0.35">
      <c r="A108" s="95" t="s">
        <v>167</v>
      </c>
      <c r="B108" s="123">
        <v>19601</v>
      </c>
      <c r="C108" s="124" t="s">
        <v>148</v>
      </c>
      <c r="D108" s="97" t="s">
        <v>63</v>
      </c>
      <c r="E108" s="124" t="s">
        <v>174</v>
      </c>
      <c r="F108" s="96" t="s">
        <v>149</v>
      </c>
      <c r="G108" s="119">
        <v>46162</v>
      </c>
      <c r="H108" s="122" t="s">
        <v>108</v>
      </c>
      <c r="I108" s="120">
        <v>46162</v>
      </c>
      <c r="J108" s="120">
        <v>46162</v>
      </c>
      <c r="K108" s="121">
        <v>46163</v>
      </c>
      <c r="L108" s="122">
        <f>IFERROR(IF(ISBLANK(Tasks_Alphabetical[[#This Row],[Submission deadline]]), "", WEEKNUM(Tasks_Alphabetical[[#This Row],[Submission deadline]], 2)),"")</f>
        <v>21</v>
      </c>
      <c r="M108" s="1"/>
      <c r="N108" s="1"/>
    </row>
    <row r="109" spans="1:14" x14ac:dyDescent="0.35">
      <c r="A109" s="95" t="s">
        <v>167</v>
      </c>
      <c r="B109" s="123">
        <v>19601</v>
      </c>
      <c r="C109" s="124" t="s">
        <v>150</v>
      </c>
      <c r="D109" s="97" t="s">
        <v>63</v>
      </c>
      <c r="E109" s="124" t="s">
        <v>174</v>
      </c>
      <c r="F109" s="96" t="s">
        <v>151</v>
      </c>
      <c r="G109" s="119">
        <v>46164</v>
      </c>
      <c r="H109" s="122" t="s">
        <v>111</v>
      </c>
      <c r="I109" s="120">
        <v>46164</v>
      </c>
      <c r="J109" s="120">
        <v>46164</v>
      </c>
      <c r="K109" s="121">
        <v>46168</v>
      </c>
      <c r="L109" s="122">
        <f>IFERROR(IF(ISBLANK(Tasks_Alphabetical[[#This Row],[Submission deadline]]), "", WEEKNUM(Tasks_Alphabetical[[#This Row],[Submission deadline]], 2)),"")</f>
        <v>22</v>
      </c>
      <c r="M109" s="1"/>
      <c r="N109" s="1"/>
    </row>
    <row r="110" spans="1:14" x14ac:dyDescent="0.35">
      <c r="A110" s="95" t="s">
        <v>175</v>
      </c>
      <c r="B110" s="96">
        <v>19554</v>
      </c>
      <c r="C110" s="97" t="s">
        <v>137</v>
      </c>
      <c r="D110" s="97" t="s">
        <v>63</v>
      </c>
      <c r="E110" s="97" t="s">
        <v>64</v>
      </c>
      <c r="F110" s="96" t="s">
        <v>40</v>
      </c>
      <c r="G110" s="126">
        <v>46154</v>
      </c>
      <c r="H110" s="125" t="s">
        <v>40</v>
      </c>
      <c r="I110" s="127">
        <v>46153</v>
      </c>
      <c r="J110" s="127">
        <v>46154</v>
      </c>
      <c r="K110" s="128">
        <v>45813</v>
      </c>
      <c r="L110" s="117">
        <f>IFERROR(IF(ISBLANK(Tasks_Alphabetical[[#This Row],[Submission deadline]]), "", WEEKNUM(Tasks_Alphabetical[[#This Row],[Submission deadline]], 2)),"")</f>
        <v>23</v>
      </c>
      <c r="M110" s="1"/>
      <c r="N110" s="1"/>
    </row>
    <row r="111" spans="1:14" x14ac:dyDescent="0.35">
      <c r="A111" s="95" t="s">
        <v>175</v>
      </c>
      <c r="B111" s="96">
        <v>19554</v>
      </c>
      <c r="C111" s="97" t="s">
        <v>176</v>
      </c>
      <c r="D111" s="97" t="s">
        <v>63</v>
      </c>
      <c r="E111" s="97" t="s">
        <v>64</v>
      </c>
      <c r="F111" s="96">
        <v>1</v>
      </c>
      <c r="G111" s="126">
        <v>46155</v>
      </c>
      <c r="H111" s="125" t="s">
        <v>43</v>
      </c>
      <c r="I111" s="127">
        <v>46155</v>
      </c>
      <c r="J111" s="127">
        <v>46155</v>
      </c>
      <c r="K111" s="128">
        <v>45820</v>
      </c>
      <c r="L111" s="117">
        <f>IFERROR(IF(ISBLANK(Tasks_Alphabetical[[#This Row],[Submission deadline]]), "", WEEKNUM(Tasks_Alphabetical[[#This Row],[Submission deadline]], 2)),"")</f>
        <v>24</v>
      </c>
      <c r="M111" s="1"/>
      <c r="N111" s="1"/>
    </row>
    <row r="112" spans="1:14" x14ac:dyDescent="0.35">
      <c r="A112" s="95" t="s">
        <v>175</v>
      </c>
      <c r="B112" s="96">
        <v>19554</v>
      </c>
      <c r="C112" s="97" t="s">
        <v>177</v>
      </c>
      <c r="D112" s="97" t="s">
        <v>63</v>
      </c>
      <c r="E112" s="97" t="s">
        <v>64</v>
      </c>
      <c r="F112" s="96">
        <v>2</v>
      </c>
      <c r="G112" s="126">
        <v>46157</v>
      </c>
      <c r="H112" s="125" t="s">
        <v>178</v>
      </c>
      <c r="I112" s="127">
        <v>46157</v>
      </c>
      <c r="J112" s="127">
        <v>46157</v>
      </c>
      <c r="K112" s="128">
        <v>46155</v>
      </c>
      <c r="L112" s="117">
        <f>IFERROR(IF(ISBLANK(Tasks_Alphabetical[[#This Row],[Submission deadline]]), "", WEEKNUM(Tasks_Alphabetical[[#This Row],[Submission deadline]], 2)),"")</f>
        <v>20</v>
      </c>
      <c r="M112" s="1"/>
      <c r="N112" s="1"/>
    </row>
    <row r="113" spans="1:14" x14ac:dyDescent="0.35">
      <c r="A113" s="95" t="s">
        <v>175</v>
      </c>
      <c r="B113" s="96">
        <v>19554</v>
      </c>
      <c r="C113" s="97" t="s">
        <v>179</v>
      </c>
      <c r="D113" s="97" t="s">
        <v>63</v>
      </c>
      <c r="E113" s="97" t="s">
        <v>64</v>
      </c>
      <c r="F113" s="96">
        <v>3</v>
      </c>
      <c r="G113" s="126">
        <v>46160</v>
      </c>
      <c r="H113" s="125" t="s">
        <v>180</v>
      </c>
      <c r="I113" s="127">
        <v>46160</v>
      </c>
      <c r="J113" s="127">
        <v>46160</v>
      </c>
      <c r="K113" s="128">
        <v>46156</v>
      </c>
      <c r="L113" s="117">
        <f>IFERROR(IF(ISBLANK(Tasks_Alphabetical[[#This Row],[Submission deadline]]), "", WEEKNUM(Tasks_Alphabetical[[#This Row],[Submission deadline]], 2)),"")</f>
        <v>20</v>
      </c>
      <c r="M113" s="1"/>
      <c r="N113" s="1"/>
    </row>
    <row r="114" spans="1:14" x14ac:dyDescent="0.35">
      <c r="A114" s="95" t="s">
        <v>175</v>
      </c>
      <c r="B114" s="96">
        <v>19554</v>
      </c>
      <c r="C114" s="97" t="s">
        <v>181</v>
      </c>
      <c r="D114" s="97" t="s">
        <v>63</v>
      </c>
      <c r="E114" s="97" t="s">
        <v>64</v>
      </c>
      <c r="F114" s="96">
        <v>4</v>
      </c>
      <c r="G114" s="126">
        <v>46162</v>
      </c>
      <c r="H114" s="125" t="s">
        <v>72</v>
      </c>
      <c r="I114" s="127">
        <v>46162</v>
      </c>
      <c r="J114" s="127">
        <v>46162</v>
      </c>
      <c r="K114" s="128">
        <v>46160</v>
      </c>
      <c r="L114" s="117">
        <f>IFERROR(IF(ISBLANK(Tasks_Alphabetical[[#This Row],[Submission deadline]]), "", WEEKNUM(Tasks_Alphabetical[[#This Row],[Submission deadline]], 2)),"")</f>
        <v>21</v>
      </c>
      <c r="M114" s="1"/>
      <c r="N114" s="1"/>
    </row>
    <row r="115" spans="1:14" x14ac:dyDescent="0.35">
      <c r="A115" s="95" t="s">
        <v>175</v>
      </c>
      <c r="B115" s="96">
        <v>19554</v>
      </c>
      <c r="C115" s="97" t="s">
        <v>182</v>
      </c>
      <c r="D115" s="97" t="s">
        <v>63</v>
      </c>
      <c r="E115" s="97" t="s">
        <v>64</v>
      </c>
      <c r="F115" s="96" t="s">
        <v>183</v>
      </c>
      <c r="G115" s="126">
        <v>46164</v>
      </c>
      <c r="H115" s="125" t="s">
        <v>66</v>
      </c>
      <c r="I115" s="127">
        <v>46164</v>
      </c>
      <c r="J115" s="127">
        <v>46164</v>
      </c>
      <c r="K115" s="128">
        <v>46161</v>
      </c>
      <c r="L115" s="117">
        <f>IFERROR(IF(ISBLANK(Tasks_Alphabetical[[#This Row],[Submission deadline]]), "", WEEKNUM(Tasks_Alphabetical[[#This Row],[Submission deadline]], 2)),"")</f>
        <v>21</v>
      </c>
      <c r="M115" s="1"/>
      <c r="N115" s="1"/>
    </row>
    <row r="116" spans="1:14" x14ac:dyDescent="0.35">
      <c r="A116" s="95" t="s">
        <v>175</v>
      </c>
      <c r="B116" s="96">
        <v>19554</v>
      </c>
      <c r="C116" s="97" t="s">
        <v>184</v>
      </c>
      <c r="D116" s="97" t="s">
        <v>63</v>
      </c>
      <c r="E116" s="97" t="s">
        <v>64</v>
      </c>
      <c r="F116" s="96" t="s">
        <v>185</v>
      </c>
      <c r="G116" s="126">
        <v>46177</v>
      </c>
      <c r="H116" s="125" t="s">
        <v>75</v>
      </c>
      <c r="I116" s="127">
        <v>46174</v>
      </c>
      <c r="J116" s="127">
        <v>46177</v>
      </c>
      <c r="K116" s="128">
        <v>46163</v>
      </c>
      <c r="L116" s="117">
        <f>IFERROR(IF(ISBLANK(Tasks_Alphabetical[[#This Row],[Submission deadline]]), "", WEEKNUM(Tasks_Alphabetical[[#This Row],[Submission deadline]], 2)),"")</f>
        <v>21</v>
      </c>
      <c r="M116" s="1"/>
      <c r="N116" s="1"/>
    </row>
    <row r="117" spans="1:14" x14ac:dyDescent="0.35">
      <c r="A117" s="95" t="s">
        <v>175</v>
      </c>
      <c r="B117" s="96">
        <v>19554</v>
      </c>
      <c r="C117" s="97" t="s">
        <v>186</v>
      </c>
      <c r="D117" s="97" t="s">
        <v>63</v>
      </c>
      <c r="E117" s="97" t="s">
        <v>64</v>
      </c>
      <c r="F117" s="96">
        <v>6</v>
      </c>
      <c r="G117" s="126">
        <v>46178</v>
      </c>
      <c r="H117" s="125" t="s">
        <v>47</v>
      </c>
      <c r="I117" s="127">
        <v>46175</v>
      </c>
      <c r="J117" s="127">
        <v>46178</v>
      </c>
      <c r="K117" s="128">
        <v>46167</v>
      </c>
      <c r="L117" s="117">
        <f>IFERROR(IF(ISBLANK(Tasks_Alphabetical[[#This Row],[Submission deadline]]), "", WEEKNUM(Tasks_Alphabetical[[#This Row],[Submission deadline]], 2)),"")</f>
        <v>22</v>
      </c>
      <c r="M117" s="1"/>
      <c r="N117" s="1"/>
    </row>
    <row r="118" spans="1:14" x14ac:dyDescent="0.35">
      <c r="A118" s="95" t="s">
        <v>175</v>
      </c>
      <c r="B118" s="96">
        <v>19555</v>
      </c>
      <c r="C118" s="97" t="s">
        <v>187</v>
      </c>
      <c r="D118" s="97" t="s">
        <v>38</v>
      </c>
      <c r="E118" s="97" t="s">
        <v>188</v>
      </c>
      <c r="F118" s="96">
        <v>1</v>
      </c>
      <c r="G118" s="119">
        <v>46126</v>
      </c>
      <c r="H118" s="125" t="s">
        <v>66</v>
      </c>
      <c r="I118" s="120">
        <v>46126</v>
      </c>
      <c r="J118" s="120">
        <v>46128</v>
      </c>
      <c r="K118" s="121">
        <v>46129</v>
      </c>
      <c r="L118" s="117">
        <f>IFERROR(IF(ISBLANK(Tasks_Alphabetical[[#This Row],[Submission deadline]]), "", WEEKNUM(Tasks_Alphabetical[[#This Row],[Submission deadline]], 2)),"")</f>
        <v>16</v>
      </c>
      <c r="M118" s="1"/>
      <c r="N118" s="1"/>
    </row>
    <row r="119" spans="1:14" x14ac:dyDescent="0.35">
      <c r="A119" s="95" t="s">
        <v>175</v>
      </c>
      <c r="B119" s="96">
        <v>19555</v>
      </c>
      <c r="C119" s="97" t="s">
        <v>189</v>
      </c>
      <c r="D119" s="97" t="s">
        <v>38</v>
      </c>
      <c r="E119" s="97" t="s">
        <v>188</v>
      </c>
      <c r="F119" s="96">
        <v>2</v>
      </c>
      <c r="G119" s="119">
        <v>46134</v>
      </c>
      <c r="H119" s="125" t="s">
        <v>66</v>
      </c>
      <c r="I119" s="120">
        <v>46134</v>
      </c>
      <c r="J119" s="120">
        <v>46134</v>
      </c>
      <c r="K119" s="121">
        <v>46135</v>
      </c>
      <c r="L119" s="117">
        <f>IFERROR(IF(ISBLANK(Tasks_Alphabetical[[#This Row],[Submission deadline]]), "", WEEKNUM(Tasks_Alphabetical[[#This Row],[Submission deadline]], 2)),"")</f>
        <v>17</v>
      </c>
      <c r="M119" s="1"/>
      <c r="N119" s="1"/>
    </row>
    <row r="120" spans="1:14" x14ac:dyDescent="0.35">
      <c r="A120" s="95" t="s">
        <v>175</v>
      </c>
      <c r="B120" s="96">
        <v>19555</v>
      </c>
      <c r="C120" s="97" t="s">
        <v>190</v>
      </c>
      <c r="D120" s="97" t="s">
        <v>38</v>
      </c>
      <c r="E120" s="97" t="s">
        <v>188</v>
      </c>
      <c r="F120" s="96">
        <v>3</v>
      </c>
      <c r="G120" s="119">
        <v>46135</v>
      </c>
      <c r="H120" s="125" t="s">
        <v>191</v>
      </c>
      <c r="I120" s="120">
        <v>46135</v>
      </c>
      <c r="J120" s="120">
        <v>46149</v>
      </c>
      <c r="K120" s="121">
        <v>46150</v>
      </c>
      <c r="L120" s="117">
        <f>IFERROR(IF(ISBLANK(Tasks_Alphabetical[[#This Row],[Submission deadline]]), "", WEEKNUM(Tasks_Alphabetical[[#This Row],[Submission deadline]], 2)),"")</f>
        <v>19</v>
      </c>
      <c r="M120" s="1"/>
      <c r="N120" s="1"/>
    </row>
    <row r="121" spans="1:14" x14ac:dyDescent="0.35">
      <c r="A121" s="95" t="s">
        <v>175</v>
      </c>
      <c r="B121" s="96">
        <v>19555</v>
      </c>
      <c r="C121" s="97" t="s">
        <v>192</v>
      </c>
      <c r="D121" s="97" t="s">
        <v>38</v>
      </c>
      <c r="E121" s="97" t="s">
        <v>188</v>
      </c>
      <c r="F121" s="96">
        <v>4</v>
      </c>
      <c r="G121" s="119">
        <v>46136</v>
      </c>
      <c r="H121" s="125" t="s">
        <v>111</v>
      </c>
      <c r="I121" s="120">
        <v>46136</v>
      </c>
      <c r="J121" s="120">
        <v>46136</v>
      </c>
      <c r="K121" s="121">
        <v>46139</v>
      </c>
      <c r="L121" s="117">
        <f>IFERROR(IF(ISBLANK(Tasks_Alphabetical[[#This Row],[Submission deadline]]), "", WEEKNUM(Tasks_Alphabetical[[#This Row],[Submission deadline]], 2)),"")</f>
        <v>18</v>
      </c>
      <c r="M121" s="1"/>
      <c r="N121" s="1"/>
    </row>
    <row r="122" spans="1:14" x14ac:dyDescent="0.35">
      <c r="A122" s="95" t="s">
        <v>175</v>
      </c>
      <c r="B122" s="96">
        <v>19555</v>
      </c>
      <c r="C122" s="97" t="s">
        <v>193</v>
      </c>
      <c r="D122" s="97" t="s">
        <v>38</v>
      </c>
      <c r="E122" s="97" t="s">
        <v>188</v>
      </c>
      <c r="F122" s="96">
        <v>5</v>
      </c>
      <c r="G122" s="119">
        <v>46139</v>
      </c>
      <c r="H122" s="125" t="s">
        <v>194</v>
      </c>
      <c r="I122" s="120">
        <v>46139</v>
      </c>
      <c r="J122" s="120">
        <v>46149</v>
      </c>
      <c r="K122" s="121">
        <v>46150</v>
      </c>
      <c r="L122" s="117">
        <f>IFERROR(IF(ISBLANK(Tasks_Alphabetical[[#This Row],[Submission deadline]]), "", WEEKNUM(Tasks_Alphabetical[[#This Row],[Submission deadline]], 2)),"")</f>
        <v>19</v>
      </c>
      <c r="M122" s="1"/>
      <c r="N122" s="1"/>
    </row>
    <row r="123" spans="1:14" x14ac:dyDescent="0.35">
      <c r="A123" s="95" t="s">
        <v>175</v>
      </c>
      <c r="B123" s="96">
        <v>19556</v>
      </c>
      <c r="C123" s="97" t="s">
        <v>195</v>
      </c>
      <c r="D123" s="97" t="s">
        <v>38</v>
      </c>
      <c r="E123" s="97" t="s">
        <v>196</v>
      </c>
      <c r="F123" s="96">
        <v>1</v>
      </c>
      <c r="G123" s="119">
        <v>46107</v>
      </c>
      <c r="H123" s="125" t="s">
        <v>66</v>
      </c>
      <c r="I123" s="120">
        <v>46107</v>
      </c>
      <c r="J123" s="120">
        <v>46126</v>
      </c>
      <c r="K123" s="121">
        <v>46137</v>
      </c>
      <c r="L123" s="117">
        <f>IFERROR(IF(ISBLANK(Tasks_Alphabetical[[#This Row],[Submission deadline]]), "", WEEKNUM(Tasks_Alphabetical[[#This Row],[Submission deadline]], 2)),"")</f>
        <v>17</v>
      </c>
      <c r="M123" s="1"/>
      <c r="N123" s="1"/>
    </row>
    <row r="124" spans="1:14" x14ac:dyDescent="0.35">
      <c r="A124" s="95" t="s">
        <v>175</v>
      </c>
      <c r="B124" s="96">
        <v>19556</v>
      </c>
      <c r="C124" s="97" t="s">
        <v>197</v>
      </c>
      <c r="D124" s="97" t="s">
        <v>38</v>
      </c>
      <c r="E124" s="97" t="s">
        <v>196</v>
      </c>
      <c r="F124" s="96">
        <v>2</v>
      </c>
      <c r="G124" s="119">
        <v>46128</v>
      </c>
      <c r="H124" s="125" t="s">
        <v>66</v>
      </c>
      <c r="I124" s="120">
        <v>46128</v>
      </c>
      <c r="J124" s="120">
        <v>46128</v>
      </c>
      <c r="K124" s="121">
        <v>46129</v>
      </c>
      <c r="L124" s="117">
        <f>IFERROR(IF(ISBLANK(Tasks_Alphabetical[[#This Row],[Submission deadline]]), "", WEEKNUM(Tasks_Alphabetical[[#This Row],[Submission deadline]], 2)),"")</f>
        <v>16</v>
      </c>
      <c r="M124" s="1"/>
      <c r="N124" s="1"/>
    </row>
    <row r="125" spans="1:14" x14ac:dyDescent="0.35">
      <c r="A125" s="95" t="s">
        <v>175</v>
      </c>
      <c r="B125" s="96">
        <v>19556</v>
      </c>
      <c r="C125" s="97" t="s">
        <v>198</v>
      </c>
      <c r="D125" s="97" t="s">
        <v>38</v>
      </c>
      <c r="E125" s="97" t="s">
        <v>196</v>
      </c>
      <c r="F125" s="96">
        <v>3</v>
      </c>
      <c r="G125" s="119">
        <v>46132</v>
      </c>
      <c r="H125" s="125" t="s">
        <v>191</v>
      </c>
      <c r="I125" s="120">
        <v>46132</v>
      </c>
      <c r="J125" s="120">
        <v>46143</v>
      </c>
      <c r="K125" s="121">
        <v>46147</v>
      </c>
      <c r="L125" s="117">
        <f>IFERROR(IF(ISBLANK(Tasks_Alphabetical[[#This Row],[Submission deadline]]), "", WEEKNUM(Tasks_Alphabetical[[#This Row],[Submission deadline]], 2)),"")</f>
        <v>19</v>
      </c>
      <c r="M125" s="1"/>
      <c r="N125" s="1"/>
    </row>
    <row r="126" spans="1:14" x14ac:dyDescent="0.35">
      <c r="A126" s="95" t="s">
        <v>175</v>
      </c>
      <c r="B126" s="96">
        <v>19556</v>
      </c>
      <c r="C126" s="97" t="s">
        <v>199</v>
      </c>
      <c r="D126" s="97" t="s">
        <v>38</v>
      </c>
      <c r="E126" s="97" t="s">
        <v>196</v>
      </c>
      <c r="F126" s="96">
        <v>4</v>
      </c>
      <c r="G126" s="119">
        <v>46132</v>
      </c>
      <c r="H126" s="125" t="s">
        <v>111</v>
      </c>
      <c r="I126" s="120">
        <v>46132</v>
      </c>
      <c r="J126" s="120">
        <v>46132</v>
      </c>
      <c r="K126" s="121">
        <v>46133</v>
      </c>
      <c r="L126" s="117">
        <f>IFERROR(IF(ISBLANK(Tasks_Alphabetical[[#This Row],[Submission deadline]]), "", WEEKNUM(Tasks_Alphabetical[[#This Row],[Submission deadline]], 2)),"")</f>
        <v>17</v>
      </c>
      <c r="M126" s="1"/>
      <c r="N126" s="1"/>
    </row>
    <row r="127" spans="1:14" x14ac:dyDescent="0.35">
      <c r="A127" s="95" t="s">
        <v>175</v>
      </c>
      <c r="B127" s="96">
        <v>19556</v>
      </c>
      <c r="C127" s="97" t="s">
        <v>193</v>
      </c>
      <c r="D127" s="97" t="s">
        <v>38</v>
      </c>
      <c r="E127" s="97" t="s">
        <v>196</v>
      </c>
      <c r="F127" s="96">
        <v>5</v>
      </c>
      <c r="G127" s="119">
        <v>46134</v>
      </c>
      <c r="H127" s="125" t="s">
        <v>194</v>
      </c>
      <c r="I127" s="120">
        <v>46134</v>
      </c>
      <c r="J127" s="120">
        <v>46143</v>
      </c>
      <c r="K127" s="121">
        <v>46147</v>
      </c>
      <c r="L127" s="117">
        <f>IFERROR(IF(ISBLANK(Tasks_Alphabetical[[#This Row],[Submission deadline]]), "", WEEKNUM(Tasks_Alphabetical[[#This Row],[Submission deadline]], 2)),"")</f>
        <v>19</v>
      </c>
      <c r="M127" s="1"/>
      <c r="N127" s="1"/>
    </row>
    <row r="128" spans="1:14" x14ac:dyDescent="0.35">
      <c r="A128" s="95" t="s">
        <v>175</v>
      </c>
      <c r="B128" s="96">
        <v>19557</v>
      </c>
      <c r="C128" s="97" t="s">
        <v>200</v>
      </c>
      <c r="D128" s="97" t="s">
        <v>38</v>
      </c>
      <c r="E128" s="97" t="s">
        <v>201</v>
      </c>
      <c r="F128" s="96">
        <v>1</v>
      </c>
      <c r="G128" s="119">
        <v>46104</v>
      </c>
      <c r="H128" s="125" t="s">
        <v>66</v>
      </c>
      <c r="I128" s="120">
        <v>46104</v>
      </c>
      <c r="J128" s="120">
        <v>46126</v>
      </c>
      <c r="K128" s="121">
        <v>46127</v>
      </c>
      <c r="L128" s="117">
        <f>IFERROR(IF(ISBLANK(Tasks_Alphabetical[[#This Row],[Submission deadline]]), "", WEEKNUM(Tasks_Alphabetical[[#This Row],[Submission deadline]], 2)),"")</f>
        <v>16</v>
      </c>
      <c r="M128" s="1"/>
      <c r="N128" s="1"/>
    </row>
    <row r="129" spans="1:14" x14ac:dyDescent="0.35">
      <c r="A129" s="95" t="s">
        <v>175</v>
      </c>
      <c r="B129" s="96">
        <v>19557</v>
      </c>
      <c r="C129" s="97" t="s">
        <v>202</v>
      </c>
      <c r="D129" s="97" t="s">
        <v>38</v>
      </c>
      <c r="E129" s="97" t="s">
        <v>201</v>
      </c>
      <c r="F129" s="96">
        <v>2</v>
      </c>
      <c r="G129" s="119">
        <v>46127</v>
      </c>
      <c r="H129" s="125" t="s">
        <v>66</v>
      </c>
      <c r="I129" s="120">
        <v>46127</v>
      </c>
      <c r="J129" s="120">
        <v>46127</v>
      </c>
      <c r="K129" s="121">
        <v>13256</v>
      </c>
      <c r="L129" s="117">
        <f>IFERROR(IF(ISBLANK(Tasks_Alphabetical[[#This Row],[Submission deadline]]), "", WEEKNUM(Tasks_Alphabetical[[#This Row],[Submission deadline]], 2)),"")</f>
        <v>16</v>
      </c>
      <c r="M129" s="1"/>
      <c r="N129" s="1"/>
    </row>
    <row r="130" spans="1:14" x14ac:dyDescent="0.35">
      <c r="A130" s="95" t="s">
        <v>175</v>
      </c>
      <c r="B130" s="96">
        <v>19557</v>
      </c>
      <c r="C130" s="97" t="s">
        <v>203</v>
      </c>
      <c r="D130" s="97" t="s">
        <v>38</v>
      </c>
      <c r="E130" s="97" t="s">
        <v>201</v>
      </c>
      <c r="F130" s="96">
        <v>3</v>
      </c>
      <c r="G130" s="126">
        <v>46128</v>
      </c>
      <c r="H130" s="125" t="s">
        <v>191</v>
      </c>
      <c r="I130" s="127">
        <v>46128</v>
      </c>
      <c r="J130" s="120">
        <v>46136</v>
      </c>
      <c r="K130" s="121">
        <v>46139</v>
      </c>
      <c r="L130" s="117">
        <f>IFERROR(IF(ISBLANK(Tasks_Alphabetical[[#This Row],[Submission deadline]]), "", WEEKNUM(Tasks_Alphabetical[[#This Row],[Submission deadline]], 2)),"")</f>
        <v>18</v>
      </c>
      <c r="M130" s="1"/>
      <c r="N130" s="1"/>
    </row>
    <row r="131" spans="1:14" x14ac:dyDescent="0.35">
      <c r="A131" s="95" t="s">
        <v>175</v>
      </c>
      <c r="B131" s="96">
        <v>19557</v>
      </c>
      <c r="C131" s="97" t="s">
        <v>204</v>
      </c>
      <c r="D131" s="97" t="s">
        <v>38</v>
      </c>
      <c r="E131" s="97" t="s">
        <v>201</v>
      </c>
      <c r="F131" s="96">
        <v>4</v>
      </c>
      <c r="G131" s="119">
        <v>46129</v>
      </c>
      <c r="H131" s="125" t="s">
        <v>111</v>
      </c>
      <c r="I131" s="120">
        <v>46129</v>
      </c>
      <c r="J131" s="120">
        <v>46129</v>
      </c>
      <c r="K131" s="121">
        <v>46132</v>
      </c>
      <c r="L131" s="117">
        <f>IFERROR(IF(ISBLANK(Tasks_Alphabetical[[#This Row],[Submission deadline]]), "", WEEKNUM(Tasks_Alphabetical[[#This Row],[Submission deadline]], 2)),"")</f>
        <v>17</v>
      </c>
      <c r="M131" s="1"/>
      <c r="N131" s="1"/>
    </row>
    <row r="132" spans="1:14" x14ac:dyDescent="0.35">
      <c r="A132" s="101" t="s">
        <v>175</v>
      </c>
      <c r="B132" s="102">
        <v>19557</v>
      </c>
      <c r="C132" s="103" t="s">
        <v>205</v>
      </c>
      <c r="D132" s="103" t="s">
        <v>38</v>
      </c>
      <c r="E132" s="103" t="s">
        <v>201</v>
      </c>
      <c r="F132" s="102">
        <v>5</v>
      </c>
      <c r="G132" s="119">
        <v>46132</v>
      </c>
      <c r="H132" s="125" t="s">
        <v>61</v>
      </c>
      <c r="I132" s="120">
        <v>46132</v>
      </c>
      <c r="J132" s="120">
        <v>46132</v>
      </c>
      <c r="K132" s="121">
        <v>46133</v>
      </c>
      <c r="L132" s="118">
        <f>IFERROR(IF(ISBLANK(Tasks_Alphabetical[[#This Row],[Submission deadline]]), "", WEEKNUM(Tasks_Alphabetical[[#This Row],[Submission deadline]], 2)),"")</f>
        <v>17</v>
      </c>
      <c r="M132" s="1"/>
      <c r="N132" s="1"/>
    </row>
    <row r="133" spans="1:14" x14ac:dyDescent="0.35">
      <c r="A133" s="101" t="s">
        <v>175</v>
      </c>
      <c r="B133" s="102">
        <v>19557</v>
      </c>
      <c r="C133" s="103" t="s">
        <v>193</v>
      </c>
      <c r="D133" s="103" t="s">
        <v>38</v>
      </c>
      <c r="E133" s="103" t="s">
        <v>201</v>
      </c>
      <c r="F133" s="102">
        <v>6</v>
      </c>
      <c r="G133" s="119">
        <v>46133</v>
      </c>
      <c r="H133" s="125" t="s">
        <v>194</v>
      </c>
      <c r="I133" s="120">
        <v>46133</v>
      </c>
      <c r="J133" s="120">
        <v>46143</v>
      </c>
      <c r="K133" s="121">
        <v>46147</v>
      </c>
      <c r="L133" s="118">
        <f>IFERROR(IF(ISBLANK(Tasks_Alphabetical[[#This Row],[Submission deadline]]), "", WEEKNUM(Tasks_Alphabetical[[#This Row],[Submission deadline]], 2)),"")</f>
        <v>19</v>
      </c>
      <c r="M133" s="1"/>
      <c r="N133" s="1"/>
    </row>
    <row r="134" spans="1:14" ht="29" x14ac:dyDescent="0.35">
      <c r="A134" s="101" t="s">
        <v>175</v>
      </c>
      <c r="B134" s="102">
        <v>19558</v>
      </c>
      <c r="C134" s="116" t="s">
        <v>206</v>
      </c>
      <c r="D134" s="103" t="s">
        <v>38</v>
      </c>
      <c r="E134" s="103" t="s">
        <v>207</v>
      </c>
      <c r="F134" s="102">
        <v>1</v>
      </c>
      <c r="G134" s="119">
        <v>46132</v>
      </c>
      <c r="H134" s="125" t="s">
        <v>77</v>
      </c>
      <c r="I134" s="120">
        <v>46132</v>
      </c>
      <c r="J134" s="120">
        <v>46136</v>
      </c>
      <c r="K134" s="121">
        <v>46139</v>
      </c>
      <c r="L134" s="118">
        <f>IFERROR(IF(ISBLANK(Tasks_Alphabetical[[#This Row],[Submission deadline]]), "", WEEKNUM(Tasks_Alphabetical[[#This Row],[Submission deadline]], 2)),"")</f>
        <v>18</v>
      </c>
      <c r="M134" s="1"/>
      <c r="N134" s="1"/>
    </row>
    <row r="135" spans="1:14" x14ac:dyDescent="0.35">
      <c r="A135" s="101" t="s">
        <v>175</v>
      </c>
      <c r="B135" s="102">
        <v>19558</v>
      </c>
      <c r="C135" s="124" t="s">
        <v>208</v>
      </c>
      <c r="D135" s="103" t="s">
        <v>38</v>
      </c>
      <c r="E135" s="103" t="s">
        <v>207</v>
      </c>
      <c r="F135" s="96">
        <v>2</v>
      </c>
      <c r="G135" s="119">
        <v>46134</v>
      </c>
      <c r="H135" s="125" t="s">
        <v>111</v>
      </c>
      <c r="I135" s="120">
        <v>46134</v>
      </c>
      <c r="J135" s="120">
        <v>46134</v>
      </c>
      <c r="K135" s="121">
        <v>46135</v>
      </c>
      <c r="L135" s="117">
        <f>IFERROR(IF(ISBLANK(Tasks_Alphabetical[[#This Row],[Submission deadline]]), "", WEEKNUM(Tasks_Alphabetical[[#This Row],[Submission deadline]], 2)),"")</f>
        <v>17</v>
      </c>
      <c r="M135" s="1"/>
      <c r="N135" s="1"/>
    </row>
    <row r="136" spans="1:14" x14ac:dyDescent="0.35">
      <c r="A136" s="101" t="s">
        <v>175</v>
      </c>
      <c r="B136" s="102">
        <v>19558</v>
      </c>
      <c r="C136" s="103" t="s">
        <v>209</v>
      </c>
      <c r="D136" s="103" t="s">
        <v>38</v>
      </c>
      <c r="E136" s="103" t="s">
        <v>207</v>
      </c>
      <c r="F136" s="102">
        <v>3</v>
      </c>
      <c r="G136" s="119">
        <v>46136</v>
      </c>
      <c r="H136" s="125" t="s">
        <v>111</v>
      </c>
      <c r="I136" s="120">
        <v>46136</v>
      </c>
      <c r="J136" s="120">
        <v>46136</v>
      </c>
      <c r="K136" s="121">
        <v>46139</v>
      </c>
      <c r="L136" s="118">
        <f>IFERROR(IF(ISBLANK(Tasks_Alphabetical[[#This Row],[Submission deadline]]), "", WEEKNUM(Tasks_Alphabetical[[#This Row],[Submission deadline]], 2)),"")</f>
        <v>18</v>
      </c>
    </row>
    <row r="137" spans="1:14" x14ac:dyDescent="0.35">
      <c r="A137" s="101" t="s">
        <v>175</v>
      </c>
      <c r="B137" s="102">
        <v>19558</v>
      </c>
      <c r="C137" s="103" t="s">
        <v>210</v>
      </c>
      <c r="D137" s="103" t="s">
        <v>38</v>
      </c>
      <c r="E137" s="103" t="s">
        <v>207</v>
      </c>
      <c r="F137" s="102">
        <v>4</v>
      </c>
      <c r="G137" s="119">
        <v>46139</v>
      </c>
      <c r="H137" s="125" t="s">
        <v>211</v>
      </c>
      <c r="I137" s="120">
        <v>46139</v>
      </c>
      <c r="J137" s="120">
        <v>46141</v>
      </c>
      <c r="K137" s="121">
        <v>46142</v>
      </c>
      <c r="L137" s="118">
        <f>IFERROR(IF(ISBLANK(Tasks_Alphabetical[[#This Row],[Submission deadline]]), "", WEEKNUM(Tasks_Alphabetical[[#This Row],[Submission deadline]], 2)),"")</f>
        <v>18</v>
      </c>
    </row>
    <row r="138" spans="1:14" x14ac:dyDescent="0.35">
      <c r="A138" s="101" t="s">
        <v>175</v>
      </c>
      <c r="B138" s="102">
        <v>19558</v>
      </c>
      <c r="C138" s="103" t="s">
        <v>212</v>
      </c>
      <c r="D138" s="103" t="s">
        <v>38</v>
      </c>
      <c r="E138" s="103" t="s">
        <v>207</v>
      </c>
      <c r="F138" s="102">
        <v>5</v>
      </c>
      <c r="G138" s="119">
        <v>46143</v>
      </c>
      <c r="H138" s="125" t="s">
        <v>111</v>
      </c>
      <c r="I138" s="120">
        <v>46143</v>
      </c>
      <c r="J138" s="120">
        <v>46143</v>
      </c>
      <c r="K138" s="121">
        <v>46147</v>
      </c>
      <c r="L138" s="118">
        <f>IFERROR(IF(ISBLANK(Tasks_Alphabetical[[#This Row],[Submission deadline]]), "", WEEKNUM(Tasks_Alphabetical[[#This Row],[Submission deadline]], 2)),"")</f>
        <v>19</v>
      </c>
    </row>
    <row r="139" spans="1:14" x14ac:dyDescent="0.35">
      <c r="A139" s="101" t="s">
        <v>213</v>
      </c>
      <c r="B139" s="102">
        <v>19566</v>
      </c>
      <c r="C139" s="103" t="s">
        <v>214</v>
      </c>
      <c r="D139" s="103" t="s">
        <v>63</v>
      </c>
      <c r="E139" s="103" t="s">
        <v>64</v>
      </c>
      <c r="F139" s="102" t="s">
        <v>40</v>
      </c>
      <c r="G139" s="119">
        <v>46154</v>
      </c>
      <c r="H139" s="125" t="s">
        <v>40</v>
      </c>
      <c r="I139" s="120">
        <v>46153</v>
      </c>
      <c r="J139" s="120">
        <v>46154</v>
      </c>
      <c r="K139" s="121">
        <v>46178</v>
      </c>
      <c r="L139" s="122">
        <f>IFERROR(IF(ISBLANK(Tasks_Alphabetical[[#This Row],[Submission deadline]]), "", WEEKNUM(Tasks_Alphabetical[[#This Row],[Submission deadline]], 2)),"")</f>
        <v>23</v>
      </c>
    </row>
    <row r="140" spans="1:14" x14ac:dyDescent="0.35">
      <c r="A140" s="101" t="s">
        <v>213</v>
      </c>
      <c r="B140" s="102">
        <v>19566</v>
      </c>
      <c r="C140" s="103" t="s">
        <v>215</v>
      </c>
      <c r="D140" s="103" t="s">
        <v>63</v>
      </c>
      <c r="E140" s="103" t="s">
        <v>64</v>
      </c>
      <c r="F140" s="102">
        <v>1</v>
      </c>
      <c r="G140" s="119">
        <v>46155</v>
      </c>
      <c r="H140" s="125" t="s">
        <v>77</v>
      </c>
      <c r="I140" s="120">
        <v>46155</v>
      </c>
      <c r="J140" s="120">
        <v>46155</v>
      </c>
      <c r="K140" s="121">
        <v>46181</v>
      </c>
      <c r="L140" s="122">
        <f>IFERROR(IF(ISBLANK(Tasks_Alphabetical[[#This Row],[Submission deadline]]), "", WEEKNUM(Tasks_Alphabetical[[#This Row],[Submission deadline]], 2)),"")</f>
        <v>24</v>
      </c>
    </row>
    <row r="141" spans="1:14" x14ac:dyDescent="0.35">
      <c r="A141" s="101" t="s">
        <v>213</v>
      </c>
      <c r="B141" s="102">
        <v>19566</v>
      </c>
      <c r="C141" s="103" t="s">
        <v>216</v>
      </c>
      <c r="D141" s="103" t="s">
        <v>63</v>
      </c>
      <c r="E141" s="103" t="s">
        <v>64</v>
      </c>
      <c r="F141" s="102">
        <v>2</v>
      </c>
      <c r="G141" s="119">
        <v>46157</v>
      </c>
      <c r="H141" s="125" t="s">
        <v>162</v>
      </c>
      <c r="I141" s="120">
        <v>46157</v>
      </c>
      <c r="J141" s="120">
        <v>46157</v>
      </c>
      <c r="K141" s="121">
        <v>46160</v>
      </c>
      <c r="L141" s="122">
        <f>IFERROR(IF(ISBLANK(Tasks_Alphabetical[[#This Row],[Submission deadline]]), "", WEEKNUM(Tasks_Alphabetical[[#This Row],[Submission deadline]], 2)),"")</f>
        <v>21</v>
      </c>
    </row>
    <row r="142" spans="1:14" x14ac:dyDescent="0.35">
      <c r="A142" s="101" t="s">
        <v>213</v>
      </c>
      <c r="B142" s="102">
        <v>19566</v>
      </c>
      <c r="C142" s="103" t="s">
        <v>217</v>
      </c>
      <c r="D142" s="103" t="s">
        <v>63</v>
      </c>
      <c r="E142" s="103" t="s">
        <v>64</v>
      </c>
      <c r="F142" s="102">
        <v>3</v>
      </c>
      <c r="G142" s="119">
        <v>46160</v>
      </c>
      <c r="H142" s="125" t="s">
        <v>43</v>
      </c>
      <c r="I142" s="120">
        <v>46160</v>
      </c>
      <c r="J142" s="120">
        <v>46160</v>
      </c>
      <c r="K142" s="121">
        <v>46161</v>
      </c>
      <c r="L142" s="122">
        <f>IFERROR(IF(ISBLANK(Tasks_Alphabetical[[#This Row],[Submission deadline]]), "", WEEKNUM(Tasks_Alphabetical[[#This Row],[Submission deadline]], 2)),"")</f>
        <v>21</v>
      </c>
    </row>
    <row r="143" spans="1:14" x14ac:dyDescent="0.35">
      <c r="A143" s="101" t="s">
        <v>213</v>
      </c>
      <c r="B143" s="102">
        <v>19566</v>
      </c>
      <c r="C143" s="103" t="s">
        <v>218</v>
      </c>
      <c r="D143" s="103" t="s">
        <v>63</v>
      </c>
      <c r="E143" s="103" t="s">
        <v>64</v>
      </c>
      <c r="F143" s="102" t="s">
        <v>219</v>
      </c>
      <c r="G143" s="119">
        <v>46162</v>
      </c>
      <c r="H143" s="125" t="s">
        <v>220</v>
      </c>
      <c r="I143" s="120">
        <v>46162</v>
      </c>
      <c r="J143" s="120">
        <v>46162</v>
      </c>
      <c r="K143" s="121">
        <v>46163</v>
      </c>
      <c r="L143" s="122">
        <f>IFERROR(IF(ISBLANK(Tasks_Alphabetical[[#This Row],[Submission deadline]]), "", WEEKNUM(Tasks_Alphabetical[[#This Row],[Submission deadline]], 2)),"")</f>
        <v>21</v>
      </c>
    </row>
    <row r="144" spans="1:14" x14ac:dyDescent="0.35">
      <c r="A144" s="101" t="s">
        <v>213</v>
      </c>
      <c r="B144" s="102">
        <v>19566</v>
      </c>
      <c r="C144" s="103" t="s">
        <v>221</v>
      </c>
      <c r="D144" s="103" t="s">
        <v>63</v>
      </c>
      <c r="E144" s="103" t="s">
        <v>64</v>
      </c>
      <c r="F144" s="102" t="s">
        <v>222</v>
      </c>
      <c r="G144" s="119">
        <v>46164</v>
      </c>
      <c r="H144" s="125" t="s">
        <v>61</v>
      </c>
      <c r="I144" s="120">
        <v>46164</v>
      </c>
      <c r="J144" s="120">
        <v>46164</v>
      </c>
      <c r="K144" s="121">
        <v>46167</v>
      </c>
      <c r="L144" s="122">
        <f>IFERROR(IF(ISBLANK(Tasks_Alphabetical[[#This Row],[Submission deadline]]), "", WEEKNUM(Tasks_Alphabetical[[#This Row],[Submission deadline]], 2)),"")</f>
        <v>22</v>
      </c>
    </row>
    <row r="145" spans="1:12" x14ac:dyDescent="0.35">
      <c r="A145" s="101" t="s">
        <v>213</v>
      </c>
      <c r="B145" s="102">
        <v>19566</v>
      </c>
      <c r="C145" s="103" t="s">
        <v>223</v>
      </c>
      <c r="D145" s="103" t="s">
        <v>63</v>
      </c>
      <c r="E145" s="103" t="s">
        <v>64</v>
      </c>
      <c r="F145" s="102" t="s">
        <v>224</v>
      </c>
      <c r="G145" s="119">
        <v>46174</v>
      </c>
      <c r="H145" s="125" t="s">
        <v>220</v>
      </c>
      <c r="I145" s="120">
        <v>46174</v>
      </c>
      <c r="J145" s="120">
        <v>46174</v>
      </c>
      <c r="K145" s="121">
        <v>46175</v>
      </c>
      <c r="L145" s="122">
        <f>IFERROR(IF(ISBLANK(Tasks_Alphabetical[[#This Row],[Submission deadline]]), "", WEEKNUM(Tasks_Alphabetical[[#This Row],[Submission deadline]], 2)),"")</f>
        <v>23</v>
      </c>
    </row>
    <row r="146" spans="1:12" x14ac:dyDescent="0.35">
      <c r="A146" s="101" t="s">
        <v>213</v>
      </c>
      <c r="B146" s="102">
        <v>19566</v>
      </c>
      <c r="C146" s="103" t="s">
        <v>73</v>
      </c>
      <c r="D146" s="103" t="s">
        <v>63</v>
      </c>
      <c r="E146" s="103" t="s">
        <v>64</v>
      </c>
      <c r="F146" s="102" t="s">
        <v>225</v>
      </c>
      <c r="G146" s="119">
        <v>46174</v>
      </c>
      <c r="H146" s="125" t="s">
        <v>75</v>
      </c>
      <c r="I146" s="120">
        <v>46174</v>
      </c>
      <c r="J146" s="120">
        <v>46176</v>
      </c>
      <c r="K146" s="121">
        <v>46177</v>
      </c>
      <c r="L146" s="122">
        <f>IFERROR(IF(ISBLANK(Tasks_Alphabetical[[#This Row],[Submission deadline]]), "", WEEKNUM(Tasks_Alphabetical[[#This Row],[Submission deadline]], 2)),"")</f>
        <v>23</v>
      </c>
    </row>
    <row r="147" spans="1:12" x14ac:dyDescent="0.35">
      <c r="A147" s="101" t="s">
        <v>213</v>
      </c>
      <c r="B147" s="102">
        <v>19566</v>
      </c>
      <c r="C147" s="103" t="s">
        <v>226</v>
      </c>
      <c r="D147" s="103" t="s">
        <v>63</v>
      </c>
      <c r="E147" s="103" t="s">
        <v>64</v>
      </c>
      <c r="F147" s="102">
        <v>6</v>
      </c>
      <c r="G147" s="119">
        <v>46178</v>
      </c>
      <c r="H147" s="125" t="s">
        <v>47</v>
      </c>
      <c r="I147" s="120">
        <v>46176</v>
      </c>
      <c r="J147" s="120">
        <v>46178</v>
      </c>
      <c r="K147" s="121">
        <v>46181</v>
      </c>
      <c r="L147" s="122">
        <f>IFERROR(IF(ISBLANK(Tasks_Alphabetical[[#This Row],[Submission deadline]]), "", WEEKNUM(Tasks_Alphabetical[[#This Row],[Submission deadline]], 2)),"")</f>
        <v>24</v>
      </c>
    </row>
    <row r="148" spans="1:12" x14ac:dyDescent="0.35">
      <c r="A148" s="95" t="s">
        <v>213</v>
      </c>
      <c r="B148" s="96">
        <v>19571</v>
      </c>
      <c r="C148" s="97" t="s">
        <v>227</v>
      </c>
      <c r="D148" s="97" t="s">
        <v>38</v>
      </c>
      <c r="E148" s="97" t="s">
        <v>228</v>
      </c>
      <c r="F148" s="96" t="s">
        <v>229</v>
      </c>
      <c r="G148" s="119">
        <v>46132</v>
      </c>
      <c r="H148" s="125" t="s">
        <v>66</v>
      </c>
      <c r="I148" s="120">
        <v>46132</v>
      </c>
      <c r="J148" s="120">
        <v>46132</v>
      </c>
      <c r="K148" s="121">
        <v>46133</v>
      </c>
      <c r="L148" s="122">
        <f>IFERROR(IF(ISBLANK(Tasks_Alphabetical[[#This Row],[Submission deadline]]), "", WEEKNUM(Tasks_Alphabetical[[#This Row],[Submission deadline]], 2)),"")</f>
        <v>17</v>
      </c>
    </row>
    <row r="149" spans="1:12" x14ac:dyDescent="0.35">
      <c r="A149" s="95" t="s">
        <v>213</v>
      </c>
      <c r="B149" s="96">
        <v>19571</v>
      </c>
      <c r="C149" s="97" t="s">
        <v>230</v>
      </c>
      <c r="D149" s="97" t="s">
        <v>38</v>
      </c>
      <c r="E149" s="97" t="s">
        <v>228</v>
      </c>
      <c r="F149" s="96" t="s">
        <v>231</v>
      </c>
      <c r="G149" s="119">
        <v>46134</v>
      </c>
      <c r="H149" s="125" t="s">
        <v>47</v>
      </c>
      <c r="I149" s="120">
        <v>46134</v>
      </c>
      <c r="J149" s="120">
        <v>46134</v>
      </c>
      <c r="K149" s="121">
        <v>46135</v>
      </c>
      <c r="L149" s="122">
        <f>IFERROR(IF(ISBLANK(Tasks_Alphabetical[[#This Row],[Submission deadline]]), "", WEEKNUM(Tasks_Alphabetical[[#This Row],[Submission deadline]], 2)),"")</f>
        <v>17</v>
      </c>
    </row>
    <row r="150" spans="1:12" x14ac:dyDescent="0.35">
      <c r="A150" s="95" t="s">
        <v>213</v>
      </c>
      <c r="B150" s="96">
        <v>19571</v>
      </c>
      <c r="C150" s="97" t="s">
        <v>232</v>
      </c>
      <c r="D150" s="97" t="s">
        <v>38</v>
      </c>
      <c r="E150" s="97" t="s">
        <v>228</v>
      </c>
      <c r="F150" s="96" t="s">
        <v>233</v>
      </c>
      <c r="G150" s="119">
        <v>46149</v>
      </c>
      <c r="H150" s="125" t="s">
        <v>69</v>
      </c>
      <c r="I150" s="120">
        <v>46134</v>
      </c>
      <c r="J150" s="120">
        <v>46149</v>
      </c>
      <c r="K150" s="121">
        <v>46150</v>
      </c>
      <c r="L150" s="122">
        <f>IFERROR(IF(ISBLANK(Tasks_Alphabetical[[#This Row],[Submission deadline]]), "", WEEKNUM(Tasks_Alphabetical[[#This Row],[Submission deadline]], 2)),"")</f>
        <v>19</v>
      </c>
    </row>
    <row r="151" spans="1:12" x14ac:dyDescent="0.35">
      <c r="A151" s="95" t="s">
        <v>213</v>
      </c>
      <c r="B151" s="96">
        <v>19571</v>
      </c>
      <c r="C151" s="97" t="s">
        <v>234</v>
      </c>
      <c r="D151" s="97" t="s">
        <v>38</v>
      </c>
      <c r="E151" s="97" t="s">
        <v>228</v>
      </c>
      <c r="F151" s="96">
        <v>2</v>
      </c>
      <c r="G151" s="119">
        <v>46136</v>
      </c>
      <c r="H151" s="125" t="s">
        <v>111</v>
      </c>
      <c r="I151" s="120">
        <v>46136</v>
      </c>
      <c r="J151" s="120">
        <v>46136</v>
      </c>
      <c r="K151" s="121">
        <v>46139</v>
      </c>
      <c r="L151" s="122">
        <f>IFERROR(IF(ISBLANK(Tasks_Alphabetical[[#This Row],[Submission deadline]]), "", WEEKNUM(Tasks_Alphabetical[[#This Row],[Submission deadline]], 2)),"")</f>
        <v>18</v>
      </c>
    </row>
    <row r="152" spans="1:12" x14ac:dyDescent="0.35">
      <c r="A152" s="95" t="s">
        <v>213</v>
      </c>
      <c r="B152" s="96">
        <v>19571</v>
      </c>
      <c r="C152" s="97" t="s">
        <v>235</v>
      </c>
      <c r="D152" s="97" t="s">
        <v>38</v>
      </c>
      <c r="E152" s="97" t="s">
        <v>228</v>
      </c>
      <c r="F152" s="96">
        <v>3</v>
      </c>
      <c r="G152" s="119">
        <v>46139</v>
      </c>
      <c r="H152" s="125" t="s">
        <v>47</v>
      </c>
      <c r="I152" s="120">
        <v>46139</v>
      </c>
      <c r="J152" s="120">
        <v>46139</v>
      </c>
      <c r="K152" s="121">
        <v>46140</v>
      </c>
      <c r="L152" s="122">
        <f>IFERROR(IF(ISBLANK(Tasks_Alphabetical[[#This Row],[Submission deadline]]), "", WEEKNUM(Tasks_Alphabetical[[#This Row],[Submission deadline]], 2)),"")</f>
        <v>18</v>
      </c>
    </row>
    <row r="153" spans="1:12" x14ac:dyDescent="0.35">
      <c r="A153" s="95" t="s">
        <v>213</v>
      </c>
      <c r="B153" s="96">
        <v>19571</v>
      </c>
      <c r="C153" s="97" t="s">
        <v>236</v>
      </c>
      <c r="D153" s="97" t="s">
        <v>38</v>
      </c>
      <c r="E153" s="97" t="s">
        <v>228</v>
      </c>
      <c r="F153" s="96">
        <v>4</v>
      </c>
      <c r="G153" s="119">
        <v>46141</v>
      </c>
      <c r="H153" s="125" t="s">
        <v>43</v>
      </c>
      <c r="I153" s="120">
        <v>46141</v>
      </c>
      <c r="J153" s="120">
        <v>46141</v>
      </c>
      <c r="K153" s="121">
        <v>46142</v>
      </c>
      <c r="L153" s="122">
        <f>IFERROR(IF(ISBLANK(Tasks_Alphabetical[[#This Row],[Submission deadline]]), "", WEEKNUM(Tasks_Alphabetical[[#This Row],[Submission deadline]], 2)),"")</f>
        <v>18</v>
      </c>
    </row>
    <row r="154" spans="1:12" x14ac:dyDescent="0.35">
      <c r="A154" s="95" t="s">
        <v>213</v>
      </c>
      <c r="B154" s="96">
        <v>19571</v>
      </c>
      <c r="C154" s="97" t="s">
        <v>237</v>
      </c>
      <c r="D154" s="97" t="s">
        <v>38</v>
      </c>
      <c r="E154" s="97" t="s">
        <v>228</v>
      </c>
      <c r="F154" s="96" t="s">
        <v>224</v>
      </c>
      <c r="G154" s="119">
        <v>46143</v>
      </c>
      <c r="H154" s="125" t="s">
        <v>61</v>
      </c>
      <c r="I154" s="120">
        <v>46143</v>
      </c>
      <c r="J154" s="120">
        <v>46143</v>
      </c>
      <c r="K154" s="121">
        <v>46146</v>
      </c>
      <c r="L154" s="122">
        <f>IFERROR(IF(ISBLANK(Tasks_Alphabetical[[#This Row],[Submission deadline]]), "", WEEKNUM(Tasks_Alphabetical[[#This Row],[Submission deadline]], 2)),"")</f>
        <v>19</v>
      </c>
    </row>
    <row r="155" spans="1:12" x14ac:dyDescent="0.35">
      <c r="A155" s="101" t="s">
        <v>213</v>
      </c>
      <c r="B155" s="102">
        <v>19571</v>
      </c>
      <c r="C155" s="103" t="s">
        <v>238</v>
      </c>
      <c r="D155" s="103" t="s">
        <v>38</v>
      </c>
      <c r="E155" s="103" t="s">
        <v>228</v>
      </c>
      <c r="F155" s="102" t="s">
        <v>225</v>
      </c>
      <c r="G155" s="119">
        <v>46147</v>
      </c>
      <c r="H155" s="125" t="s">
        <v>47</v>
      </c>
      <c r="I155" s="120">
        <v>46147</v>
      </c>
      <c r="J155" s="120">
        <v>46147</v>
      </c>
      <c r="K155" s="121">
        <v>46148</v>
      </c>
      <c r="L155" s="122">
        <f>IFERROR(IF(ISBLANK(Tasks_Alphabetical[[#This Row],[Submission deadline]]), "", WEEKNUM(Tasks_Alphabetical[[#This Row],[Submission deadline]], 2)),"")</f>
        <v>19</v>
      </c>
    </row>
    <row r="156" spans="1:12" x14ac:dyDescent="0.35">
      <c r="A156" s="95" t="s">
        <v>213</v>
      </c>
      <c r="B156" s="96">
        <v>19571</v>
      </c>
      <c r="C156" s="97" t="s">
        <v>239</v>
      </c>
      <c r="D156" s="97" t="s">
        <v>38</v>
      </c>
      <c r="E156" s="97" t="s">
        <v>228</v>
      </c>
      <c r="F156" s="96">
        <v>6</v>
      </c>
      <c r="G156" s="119">
        <v>46149</v>
      </c>
      <c r="H156" s="125" t="s">
        <v>66</v>
      </c>
      <c r="I156" s="120">
        <v>46149</v>
      </c>
      <c r="J156" s="120">
        <v>46149</v>
      </c>
      <c r="K156" s="121">
        <v>46150</v>
      </c>
      <c r="L156" s="122">
        <f>IFERROR(IF(ISBLANK(Tasks_Alphabetical[[#This Row],[Submission deadline]]), "", WEEKNUM(Tasks_Alphabetical[[#This Row],[Submission deadline]], 2)),"")</f>
        <v>19</v>
      </c>
    </row>
    <row r="157" spans="1:12" x14ac:dyDescent="0.35">
      <c r="A157" s="95" t="s">
        <v>213</v>
      </c>
      <c r="B157" s="96">
        <v>19567</v>
      </c>
      <c r="C157" s="97" t="s">
        <v>227</v>
      </c>
      <c r="D157" s="97" t="s">
        <v>38</v>
      </c>
      <c r="E157" s="97" t="s">
        <v>240</v>
      </c>
      <c r="F157" s="96" t="s">
        <v>229</v>
      </c>
      <c r="G157" s="119">
        <v>46132</v>
      </c>
      <c r="H157" s="125" t="s">
        <v>66</v>
      </c>
      <c r="I157" s="120">
        <v>46132</v>
      </c>
      <c r="J157" s="120">
        <v>46132</v>
      </c>
      <c r="K157" s="121">
        <v>46133</v>
      </c>
      <c r="L157" s="122">
        <f>IFERROR(IF(ISBLANK(Tasks_Alphabetical[[#This Row],[Submission deadline]]), "", WEEKNUM(Tasks_Alphabetical[[#This Row],[Submission deadline]], 2)),"")</f>
        <v>17</v>
      </c>
    </row>
    <row r="158" spans="1:12" x14ac:dyDescent="0.35">
      <c r="A158" s="95" t="s">
        <v>213</v>
      </c>
      <c r="B158" s="96">
        <v>19567</v>
      </c>
      <c r="C158" s="97" t="s">
        <v>230</v>
      </c>
      <c r="D158" s="97" t="s">
        <v>38</v>
      </c>
      <c r="E158" s="97" t="s">
        <v>240</v>
      </c>
      <c r="F158" s="96" t="s">
        <v>231</v>
      </c>
      <c r="G158" s="119">
        <v>46134</v>
      </c>
      <c r="H158" s="125" t="s">
        <v>47</v>
      </c>
      <c r="I158" s="120">
        <v>46134</v>
      </c>
      <c r="J158" s="120">
        <v>46134</v>
      </c>
      <c r="K158" s="121">
        <v>46135</v>
      </c>
      <c r="L158" s="122">
        <f>IFERROR(IF(ISBLANK(Tasks_Alphabetical[[#This Row],[Submission deadline]]), "", WEEKNUM(Tasks_Alphabetical[[#This Row],[Submission deadline]], 2)),"")</f>
        <v>17</v>
      </c>
    </row>
    <row r="159" spans="1:12" x14ac:dyDescent="0.35">
      <c r="A159" s="95" t="s">
        <v>213</v>
      </c>
      <c r="B159" s="96">
        <v>19567</v>
      </c>
      <c r="C159" s="97" t="s">
        <v>232</v>
      </c>
      <c r="D159" s="97" t="s">
        <v>38</v>
      </c>
      <c r="E159" s="97" t="s">
        <v>240</v>
      </c>
      <c r="F159" s="96" t="s">
        <v>233</v>
      </c>
      <c r="G159" s="119">
        <v>46149</v>
      </c>
      <c r="H159" s="125" t="s">
        <v>69</v>
      </c>
      <c r="I159" s="120">
        <v>46134</v>
      </c>
      <c r="J159" s="120">
        <v>46149</v>
      </c>
      <c r="K159" s="121">
        <v>46150</v>
      </c>
      <c r="L159" s="122">
        <f>IFERROR(IF(ISBLANK(Tasks_Alphabetical[[#This Row],[Submission deadline]]), "", WEEKNUM(Tasks_Alphabetical[[#This Row],[Submission deadline]], 2)),"")</f>
        <v>19</v>
      </c>
    </row>
    <row r="160" spans="1:12" x14ac:dyDescent="0.35">
      <c r="A160" s="95" t="s">
        <v>213</v>
      </c>
      <c r="B160" s="96">
        <v>19567</v>
      </c>
      <c r="C160" s="97" t="s">
        <v>241</v>
      </c>
      <c r="D160" s="97" t="s">
        <v>38</v>
      </c>
      <c r="E160" s="97" t="s">
        <v>240</v>
      </c>
      <c r="F160" s="96">
        <v>2</v>
      </c>
      <c r="G160" s="119">
        <v>46136</v>
      </c>
      <c r="H160" s="125" t="s">
        <v>111</v>
      </c>
      <c r="I160" s="120">
        <v>46136</v>
      </c>
      <c r="J160" s="120">
        <v>46136</v>
      </c>
      <c r="K160" s="121">
        <v>46139</v>
      </c>
      <c r="L160" s="122">
        <f>IFERROR(IF(ISBLANK(Tasks_Alphabetical[[#This Row],[Submission deadline]]), "", WEEKNUM(Tasks_Alphabetical[[#This Row],[Submission deadline]], 2)),"")</f>
        <v>18</v>
      </c>
    </row>
    <row r="161" spans="1:12" x14ac:dyDescent="0.35">
      <c r="A161" s="95" t="s">
        <v>213</v>
      </c>
      <c r="B161" s="96">
        <v>19567</v>
      </c>
      <c r="C161" s="97" t="s">
        <v>242</v>
      </c>
      <c r="D161" s="97" t="s">
        <v>38</v>
      </c>
      <c r="E161" s="97" t="s">
        <v>240</v>
      </c>
      <c r="F161" s="96">
        <v>3</v>
      </c>
      <c r="G161" s="119">
        <v>46139</v>
      </c>
      <c r="H161" s="125" t="s">
        <v>47</v>
      </c>
      <c r="I161" s="120">
        <v>46139</v>
      </c>
      <c r="J161" s="120">
        <v>46139</v>
      </c>
      <c r="K161" s="121">
        <v>46140</v>
      </c>
      <c r="L161" s="122">
        <f>IFERROR(IF(ISBLANK(Tasks_Alphabetical[[#This Row],[Submission deadline]]), "", WEEKNUM(Tasks_Alphabetical[[#This Row],[Submission deadline]], 2)),"")</f>
        <v>18</v>
      </c>
    </row>
    <row r="162" spans="1:12" x14ac:dyDescent="0.35">
      <c r="A162" s="95" t="s">
        <v>213</v>
      </c>
      <c r="B162" s="96">
        <v>19567</v>
      </c>
      <c r="C162" s="97" t="s">
        <v>243</v>
      </c>
      <c r="D162" s="97" t="s">
        <v>38</v>
      </c>
      <c r="E162" s="97" t="s">
        <v>240</v>
      </c>
      <c r="F162" s="96">
        <v>4</v>
      </c>
      <c r="G162" s="119">
        <v>46141</v>
      </c>
      <c r="H162" s="125" t="s">
        <v>43</v>
      </c>
      <c r="I162" s="120">
        <v>46141</v>
      </c>
      <c r="J162" s="120">
        <v>46141</v>
      </c>
      <c r="K162" s="121">
        <v>46142</v>
      </c>
      <c r="L162" s="122">
        <f>IFERROR(IF(ISBLANK(Tasks_Alphabetical[[#This Row],[Submission deadline]]), "", WEEKNUM(Tasks_Alphabetical[[#This Row],[Submission deadline]], 2)),"")</f>
        <v>18</v>
      </c>
    </row>
    <row r="163" spans="1:12" x14ac:dyDescent="0.35">
      <c r="A163" s="95" t="s">
        <v>213</v>
      </c>
      <c r="B163" s="96">
        <v>19567</v>
      </c>
      <c r="C163" s="97" t="s">
        <v>237</v>
      </c>
      <c r="D163" s="97" t="s">
        <v>38</v>
      </c>
      <c r="E163" s="97" t="s">
        <v>240</v>
      </c>
      <c r="F163" s="96" t="s">
        <v>224</v>
      </c>
      <c r="G163" s="119">
        <v>46143</v>
      </c>
      <c r="H163" s="125" t="s">
        <v>61</v>
      </c>
      <c r="I163" s="120">
        <v>46143</v>
      </c>
      <c r="J163" s="120">
        <v>46143</v>
      </c>
      <c r="K163" s="121">
        <v>46146</v>
      </c>
      <c r="L163" s="122">
        <f>IFERROR(IF(ISBLANK(Tasks_Alphabetical[[#This Row],[Submission deadline]]), "", WEEKNUM(Tasks_Alphabetical[[#This Row],[Submission deadline]], 2)),"")</f>
        <v>19</v>
      </c>
    </row>
    <row r="164" spans="1:12" x14ac:dyDescent="0.35">
      <c r="A164" s="95" t="s">
        <v>213</v>
      </c>
      <c r="B164" s="96">
        <v>19567</v>
      </c>
      <c r="C164" s="97" t="s">
        <v>238</v>
      </c>
      <c r="D164" s="97" t="s">
        <v>38</v>
      </c>
      <c r="E164" s="97" t="s">
        <v>240</v>
      </c>
      <c r="F164" s="96" t="s">
        <v>225</v>
      </c>
      <c r="G164" s="119">
        <v>46147</v>
      </c>
      <c r="H164" s="125" t="s">
        <v>47</v>
      </c>
      <c r="I164" s="120">
        <v>46147</v>
      </c>
      <c r="J164" s="120">
        <v>46147</v>
      </c>
      <c r="K164" s="121">
        <v>46148</v>
      </c>
      <c r="L164" s="122">
        <f>IFERROR(IF(ISBLANK(Tasks_Alphabetical[[#This Row],[Submission deadline]]), "", WEEKNUM(Tasks_Alphabetical[[#This Row],[Submission deadline]], 2)),"")</f>
        <v>19</v>
      </c>
    </row>
    <row r="165" spans="1:12" x14ac:dyDescent="0.35">
      <c r="A165" s="101" t="s">
        <v>213</v>
      </c>
      <c r="B165" s="102">
        <v>19567</v>
      </c>
      <c r="C165" s="103" t="s">
        <v>244</v>
      </c>
      <c r="D165" s="103" t="s">
        <v>38</v>
      </c>
      <c r="E165" s="103" t="s">
        <v>240</v>
      </c>
      <c r="F165" s="102">
        <v>6</v>
      </c>
      <c r="G165" s="119">
        <v>46149</v>
      </c>
      <c r="H165" s="125" t="s">
        <v>66</v>
      </c>
      <c r="I165" s="120">
        <v>46149</v>
      </c>
      <c r="J165" s="120">
        <v>46149</v>
      </c>
      <c r="K165" s="121">
        <v>46150</v>
      </c>
      <c r="L165" s="122">
        <f>IFERROR(IF(ISBLANK(Tasks_Alphabetical[[#This Row],[Submission deadline]]), "", WEEKNUM(Tasks_Alphabetical[[#This Row],[Submission deadline]], 2)),"")</f>
        <v>19</v>
      </c>
    </row>
    <row r="166" spans="1:12" x14ac:dyDescent="0.35">
      <c r="A166" s="95" t="s">
        <v>245</v>
      </c>
      <c r="B166" s="96">
        <v>19589</v>
      </c>
      <c r="C166" s="97" t="s">
        <v>246</v>
      </c>
      <c r="D166" s="97" t="s">
        <v>63</v>
      </c>
      <c r="E166" s="97" t="s">
        <v>64</v>
      </c>
      <c r="F166" s="96" t="s">
        <v>229</v>
      </c>
      <c r="G166" s="119">
        <v>46153</v>
      </c>
      <c r="H166" s="122" t="s">
        <v>66</v>
      </c>
      <c r="I166" s="120">
        <v>46153</v>
      </c>
      <c r="J166" s="120">
        <v>46153</v>
      </c>
      <c r="K166" s="121">
        <v>46154</v>
      </c>
      <c r="L166" s="122">
        <f>IFERROR(IF(ISBLANK(Tasks_Alphabetical[[#This Row],[Submission deadline]]), "", WEEKNUM(Tasks_Alphabetical[[#This Row],[Submission deadline]], 2)),"")</f>
        <v>20</v>
      </c>
    </row>
    <row r="167" spans="1:12" x14ac:dyDescent="0.35">
      <c r="A167" s="95" t="s">
        <v>245</v>
      </c>
      <c r="B167" s="96">
        <v>19589</v>
      </c>
      <c r="C167" s="97" t="s">
        <v>247</v>
      </c>
      <c r="D167" s="97" t="s">
        <v>63</v>
      </c>
      <c r="E167" s="97" t="s">
        <v>64</v>
      </c>
      <c r="F167" s="96" t="s">
        <v>231</v>
      </c>
      <c r="G167" s="119">
        <v>46155</v>
      </c>
      <c r="H167" s="122" t="s">
        <v>108</v>
      </c>
      <c r="I167" s="120">
        <v>46155</v>
      </c>
      <c r="J167" s="120">
        <v>46162</v>
      </c>
      <c r="K167" s="121">
        <v>46163</v>
      </c>
      <c r="L167" s="122">
        <f>IFERROR(IF(ISBLANK(Tasks_Alphabetical[[#This Row],[Submission deadline]]), "", WEEKNUM(Tasks_Alphabetical[[#This Row],[Submission deadline]], 2)),"")</f>
        <v>21</v>
      </c>
    </row>
    <row r="168" spans="1:12" x14ac:dyDescent="0.35">
      <c r="A168" s="95" t="s">
        <v>245</v>
      </c>
      <c r="B168" s="96">
        <v>19589</v>
      </c>
      <c r="C168" s="97" t="s">
        <v>248</v>
      </c>
      <c r="D168" s="97" t="s">
        <v>63</v>
      </c>
      <c r="E168" s="97" t="s">
        <v>64</v>
      </c>
      <c r="F168" s="96">
        <v>2</v>
      </c>
      <c r="G168" s="119">
        <v>46163</v>
      </c>
      <c r="H168" s="122" t="s">
        <v>66</v>
      </c>
      <c r="I168" s="120">
        <v>46163</v>
      </c>
      <c r="J168" s="120">
        <v>46163</v>
      </c>
      <c r="K168" s="121">
        <v>46164</v>
      </c>
      <c r="L168" s="122">
        <f>IFERROR(IF(ISBLANK(Tasks_Alphabetical[[#This Row],[Submission deadline]]), "", WEEKNUM(Tasks_Alphabetical[[#This Row],[Submission deadline]], 2)),"")</f>
        <v>21</v>
      </c>
    </row>
    <row r="169" spans="1:12" x14ac:dyDescent="0.35">
      <c r="A169" s="95" t="s">
        <v>249</v>
      </c>
      <c r="B169" s="96">
        <v>19583</v>
      </c>
      <c r="C169" s="97" t="s">
        <v>81</v>
      </c>
      <c r="D169" s="97" t="s">
        <v>63</v>
      </c>
      <c r="E169" s="97" t="s">
        <v>64</v>
      </c>
      <c r="F169" s="96" t="s">
        <v>83</v>
      </c>
      <c r="G169" s="119">
        <v>46164</v>
      </c>
      <c r="H169" s="96" t="s">
        <v>250</v>
      </c>
      <c r="I169" s="120">
        <v>46153</v>
      </c>
      <c r="J169" s="120">
        <v>46164</v>
      </c>
      <c r="K169" s="121">
        <v>46167</v>
      </c>
      <c r="L169" s="117">
        <f>IFERROR(IF(ISBLANK(Tasks_Alphabetical[[#This Row],[Submission deadline]]), "", WEEKNUM(Tasks_Alphabetical[[#This Row],[Submission deadline]], 2)),"")</f>
        <v>22</v>
      </c>
    </row>
    <row r="170" spans="1:12" x14ac:dyDescent="0.35">
      <c r="A170" s="95" t="s">
        <v>249</v>
      </c>
      <c r="B170" s="123">
        <v>19584</v>
      </c>
      <c r="C170" s="124" t="s">
        <v>251</v>
      </c>
      <c r="D170" s="103" t="s">
        <v>38</v>
      </c>
      <c r="E170" s="124" t="s">
        <v>252</v>
      </c>
      <c r="F170" s="122">
        <v>1</v>
      </c>
      <c r="G170" s="119">
        <v>46062</v>
      </c>
      <c r="H170" s="122" t="s">
        <v>253</v>
      </c>
      <c r="I170" s="120">
        <v>46062</v>
      </c>
      <c r="J170" s="120">
        <v>46136</v>
      </c>
      <c r="K170" s="121">
        <v>46152</v>
      </c>
      <c r="L170" s="117">
        <f>IFERROR(IF(ISBLANK(Tasks_Alphabetical[[#This Row],[Submission deadline]]), "", WEEKNUM(Tasks_Alphabetical[[#This Row],[Submission deadline]], 2)),"")</f>
        <v>19</v>
      </c>
    </row>
    <row r="171" spans="1:12" x14ac:dyDescent="0.35">
      <c r="A171" s="95" t="s">
        <v>249</v>
      </c>
      <c r="B171" s="123">
        <v>19584</v>
      </c>
      <c r="C171" s="124" t="s">
        <v>254</v>
      </c>
      <c r="D171" s="103" t="s">
        <v>38</v>
      </c>
      <c r="E171" s="124" t="s">
        <v>252</v>
      </c>
      <c r="F171" s="122">
        <v>2</v>
      </c>
      <c r="G171" s="119">
        <v>46062</v>
      </c>
      <c r="H171" s="122" t="s">
        <v>106</v>
      </c>
      <c r="I171" s="120">
        <v>46062</v>
      </c>
      <c r="J171" s="120">
        <v>46136</v>
      </c>
      <c r="K171" s="121">
        <v>46152</v>
      </c>
      <c r="L171" s="117">
        <f>IFERROR(IF(ISBLANK(Tasks_Alphabetical[[#This Row],[Submission deadline]]), "", WEEKNUM(Tasks_Alphabetical[[#This Row],[Submission deadline]], 2)),"")</f>
        <v>19</v>
      </c>
    </row>
    <row r="172" spans="1:12" x14ac:dyDescent="0.35">
      <c r="A172" s="95" t="s">
        <v>249</v>
      </c>
      <c r="B172" s="123">
        <v>19584</v>
      </c>
      <c r="C172" s="124" t="s">
        <v>255</v>
      </c>
      <c r="D172" s="103" t="s">
        <v>38</v>
      </c>
      <c r="E172" s="124" t="s">
        <v>252</v>
      </c>
      <c r="F172" s="122">
        <v>3</v>
      </c>
      <c r="G172" s="119">
        <v>46062</v>
      </c>
      <c r="H172" s="122" t="s">
        <v>256</v>
      </c>
      <c r="I172" s="120">
        <v>46062</v>
      </c>
      <c r="J172" s="120">
        <v>46136</v>
      </c>
      <c r="K172" s="121">
        <v>46152</v>
      </c>
      <c r="L172" s="117">
        <f>IFERROR(IF(ISBLANK(Tasks_Alphabetical[[#This Row],[Submission deadline]]), "", WEEKNUM(Tasks_Alphabetical[[#This Row],[Submission deadline]], 2)),"")</f>
        <v>19</v>
      </c>
    </row>
    <row r="173" spans="1:12" x14ac:dyDescent="0.35">
      <c r="A173" s="95" t="s">
        <v>249</v>
      </c>
      <c r="B173" s="123">
        <v>19584</v>
      </c>
      <c r="C173" s="124" t="s">
        <v>257</v>
      </c>
      <c r="D173" s="103" t="s">
        <v>38</v>
      </c>
      <c r="E173" s="124" t="s">
        <v>252</v>
      </c>
      <c r="F173" s="122">
        <v>4</v>
      </c>
      <c r="G173" s="119">
        <v>46062</v>
      </c>
      <c r="H173" s="122" t="s">
        <v>256</v>
      </c>
      <c r="I173" s="120">
        <v>46062</v>
      </c>
      <c r="J173" s="120">
        <v>46136</v>
      </c>
      <c r="K173" s="121">
        <v>46152</v>
      </c>
      <c r="L173" s="117">
        <f>IFERROR(IF(ISBLANK(Tasks_Alphabetical[[#This Row],[Submission deadline]]), "", WEEKNUM(Tasks_Alphabetical[[#This Row],[Submission deadline]], 2)),"")</f>
        <v>19</v>
      </c>
    </row>
    <row r="174" spans="1:12" x14ac:dyDescent="0.35">
      <c r="A174" s="95" t="s">
        <v>249</v>
      </c>
      <c r="B174" s="123">
        <v>19585</v>
      </c>
      <c r="C174" s="124" t="s">
        <v>258</v>
      </c>
      <c r="D174" s="103" t="s">
        <v>38</v>
      </c>
      <c r="E174" s="124" t="s">
        <v>259</v>
      </c>
      <c r="F174" s="122" t="s">
        <v>229</v>
      </c>
      <c r="G174" s="129">
        <v>46125</v>
      </c>
      <c r="H174" s="122" t="s">
        <v>111</v>
      </c>
      <c r="I174" s="120">
        <v>46125</v>
      </c>
      <c r="J174" s="120">
        <v>46125</v>
      </c>
      <c r="K174" s="121">
        <v>46152</v>
      </c>
      <c r="L174" s="117">
        <f>IFERROR(IF(ISBLANK(Tasks_Alphabetical[[#This Row],[Submission deadline]]), "", WEEKNUM(Tasks_Alphabetical[[#This Row],[Submission deadline]], 2)),"")</f>
        <v>19</v>
      </c>
    </row>
    <row r="175" spans="1:12" x14ac:dyDescent="0.35">
      <c r="A175" s="95" t="s">
        <v>249</v>
      </c>
      <c r="B175" s="123">
        <v>19585</v>
      </c>
      <c r="C175" s="124" t="s">
        <v>260</v>
      </c>
      <c r="D175" s="103" t="s">
        <v>38</v>
      </c>
      <c r="E175" s="124" t="s">
        <v>259</v>
      </c>
      <c r="F175" s="122" t="s">
        <v>231</v>
      </c>
      <c r="G175" s="129">
        <v>46127</v>
      </c>
      <c r="H175" s="122" t="s">
        <v>111</v>
      </c>
      <c r="I175" s="120">
        <v>46127</v>
      </c>
      <c r="J175" s="120">
        <v>46127</v>
      </c>
      <c r="K175" s="121">
        <v>46152</v>
      </c>
      <c r="L175" s="117">
        <f>IFERROR(IF(ISBLANK(Tasks_Alphabetical[[#This Row],[Submission deadline]]), "", WEEKNUM(Tasks_Alphabetical[[#This Row],[Submission deadline]], 2)),"")</f>
        <v>19</v>
      </c>
    </row>
    <row r="176" spans="1:12" x14ac:dyDescent="0.35">
      <c r="A176" s="95" t="s">
        <v>249</v>
      </c>
      <c r="B176" s="123">
        <v>19585</v>
      </c>
      <c r="C176" s="124" t="s">
        <v>261</v>
      </c>
      <c r="D176" s="103" t="s">
        <v>38</v>
      </c>
      <c r="E176" s="124" t="s">
        <v>259</v>
      </c>
      <c r="F176" s="122" t="s">
        <v>68</v>
      </c>
      <c r="G176" s="129">
        <v>46129</v>
      </c>
      <c r="H176" s="122" t="s">
        <v>66</v>
      </c>
      <c r="I176" s="120">
        <v>46129</v>
      </c>
      <c r="J176" s="120">
        <v>46129</v>
      </c>
      <c r="K176" s="121">
        <v>46152</v>
      </c>
      <c r="L176" s="117">
        <f>IFERROR(IF(ISBLANK(Tasks_Alphabetical[[#This Row],[Submission deadline]]), "", WEEKNUM(Tasks_Alphabetical[[#This Row],[Submission deadline]], 2)),"")</f>
        <v>19</v>
      </c>
    </row>
    <row r="177" spans="1:12" x14ac:dyDescent="0.35">
      <c r="A177" s="95" t="s">
        <v>249</v>
      </c>
      <c r="B177" s="123">
        <v>19585</v>
      </c>
      <c r="C177" s="124" t="s">
        <v>262</v>
      </c>
      <c r="D177" s="103" t="s">
        <v>38</v>
      </c>
      <c r="E177" s="124" t="s">
        <v>259</v>
      </c>
      <c r="F177" s="122" t="s">
        <v>71</v>
      </c>
      <c r="G177" s="129">
        <v>46133</v>
      </c>
      <c r="H177" s="122" t="s">
        <v>66</v>
      </c>
      <c r="I177" s="120">
        <v>46133</v>
      </c>
      <c r="J177" s="120">
        <v>46133</v>
      </c>
      <c r="K177" s="121">
        <v>46152</v>
      </c>
      <c r="L177" s="117">
        <f>IFERROR(IF(ISBLANK(Tasks_Alphabetical[[#This Row],[Submission deadline]]), "", WEEKNUM(Tasks_Alphabetical[[#This Row],[Submission deadline]], 2)),"")</f>
        <v>19</v>
      </c>
    </row>
    <row r="178" spans="1:12" x14ac:dyDescent="0.35">
      <c r="A178" s="95" t="s">
        <v>249</v>
      </c>
      <c r="B178" s="123">
        <v>19585</v>
      </c>
      <c r="C178" s="124" t="s">
        <v>263</v>
      </c>
      <c r="D178" s="103" t="s">
        <v>38</v>
      </c>
      <c r="E178" s="124" t="s">
        <v>259</v>
      </c>
      <c r="F178" s="122" t="s">
        <v>158</v>
      </c>
      <c r="G178" s="129">
        <v>46090</v>
      </c>
      <c r="H178" s="88" t="s">
        <v>108</v>
      </c>
      <c r="I178" s="120">
        <v>46090</v>
      </c>
      <c r="J178" s="120">
        <v>46136</v>
      </c>
      <c r="K178" s="121">
        <v>46152</v>
      </c>
      <c r="L178" s="117">
        <f>IFERROR(IF(ISBLANK(Tasks_Alphabetical[[#This Row],[Submission deadline]]), "", WEEKNUM(Tasks_Alphabetical[[#This Row],[Submission deadline]], 2)),"")</f>
        <v>19</v>
      </c>
    </row>
    <row r="179" spans="1:12" x14ac:dyDescent="0.35">
      <c r="A179" s="95" t="s">
        <v>249</v>
      </c>
      <c r="B179" s="123">
        <v>19585</v>
      </c>
      <c r="C179" s="124" t="s">
        <v>264</v>
      </c>
      <c r="D179" s="103" t="s">
        <v>38</v>
      </c>
      <c r="E179" s="124" t="s">
        <v>259</v>
      </c>
      <c r="F179" s="122" t="s">
        <v>161</v>
      </c>
      <c r="G179" s="129" t="s">
        <v>40</v>
      </c>
      <c r="H179" s="122" t="s">
        <v>40</v>
      </c>
      <c r="I179" s="124" t="s">
        <v>40</v>
      </c>
      <c r="J179" s="124" t="s">
        <v>40</v>
      </c>
      <c r="K179" s="121">
        <v>46152</v>
      </c>
      <c r="L179" s="117">
        <f>IFERROR(IF(ISBLANK(Tasks_Alphabetical[[#This Row],[Submission deadline]]), "", WEEKNUM(Tasks_Alphabetical[[#This Row],[Submission deadline]], 2)),"")</f>
        <v>19</v>
      </c>
    </row>
    <row r="180" spans="1:12" x14ac:dyDescent="0.35">
      <c r="A180" s="95" t="s">
        <v>249</v>
      </c>
      <c r="B180" s="123">
        <v>19585</v>
      </c>
      <c r="C180" s="124" t="s">
        <v>265</v>
      </c>
      <c r="D180" s="103" t="s">
        <v>38</v>
      </c>
      <c r="E180" s="124" t="s">
        <v>259</v>
      </c>
      <c r="F180" s="122">
        <v>4</v>
      </c>
      <c r="G180" s="129">
        <v>46136</v>
      </c>
      <c r="H180" s="122" t="s">
        <v>43</v>
      </c>
      <c r="I180" s="120">
        <v>46136</v>
      </c>
      <c r="J180" s="120">
        <v>46136</v>
      </c>
      <c r="K180" s="121">
        <v>46152</v>
      </c>
      <c r="L180" s="118">
        <f>IFERROR(IF(ISBLANK(Tasks_Alphabetical[[#This Row],[Submission deadline]]), "", WEEKNUM(Tasks_Alphabetical[[#This Row],[Submission deadline]], 2)),"")</f>
        <v>19</v>
      </c>
    </row>
    <row r="181" spans="1:12" x14ac:dyDescent="0.35">
      <c r="A181" s="95" t="s">
        <v>249</v>
      </c>
      <c r="B181" s="96">
        <v>19586</v>
      </c>
      <c r="C181" s="124" t="s">
        <v>266</v>
      </c>
      <c r="D181" s="103" t="s">
        <v>38</v>
      </c>
      <c r="E181" s="124" t="s">
        <v>267</v>
      </c>
      <c r="F181" s="122">
        <v>1</v>
      </c>
      <c r="G181" s="129">
        <v>46048</v>
      </c>
      <c r="H181" s="122" t="s">
        <v>268</v>
      </c>
      <c r="I181" s="120">
        <v>46048</v>
      </c>
      <c r="J181" s="120">
        <v>46135</v>
      </c>
      <c r="K181" s="121">
        <v>46152</v>
      </c>
      <c r="L181" s="118">
        <f>IFERROR(IF(ISBLANK(Tasks_Alphabetical[[#This Row],[Submission deadline]]), "", WEEKNUM(Tasks_Alphabetical[[#This Row],[Submission deadline]], 2)),"")</f>
        <v>19</v>
      </c>
    </row>
    <row r="182" spans="1:12" x14ac:dyDescent="0.35">
      <c r="A182" s="95" t="s">
        <v>249</v>
      </c>
      <c r="B182" s="96">
        <v>19586</v>
      </c>
      <c r="C182" s="124" t="s">
        <v>269</v>
      </c>
      <c r="D182" s="103" t="s">
        <v>38</v>
      </c>
      <c r="E182" s="124" t="s">
        <v>267</v>
      </c>
      <c r="F182" s="122">
        <v>2</v>
      </c>
      <c r="G182" s="129">
        <v>46048</v>
      </c>
      <c r="H182" s="122" t="s">
        <v>69</v>
      </c>
      <c r="I182" s="120">
        <v>46048</v>
      </c>
      <c r="J182" s="120">
        <v>46135</v>
      </c>
      <c r="K182" s="121">
        <v>46152</v>
      </c>
      <c r="L182" s="118">
        <f>IFERROR(IF(ISBLANK(Tasks_Alphabetical[[#This Row],[Submission deadline]]), "", WEEKNUM(Tasks_Alphabetical[[#This Row],[Submission deadline]], 2)),"")</f>
        <v>19</v>
      </c>
    </row>
    <row r="183" spans="1:12" x14ac:dyDescent="0.35">
      <c r="A183" s="95" t="s">
        <v>249</v>
      </c>
      <c r="B183" s="96">
        <v>19586</v>
      </c>
      <c r="C183" s="124" t="s">
        <v>270</v>
      </c>
      <c r="D183" s="103" t="s">
        <v>38</v>
      </c>
      <c r="E183" s="124" t="s">
        <v>267</v>
      </c>
      <c r="F183" s="122">
        <v>3</v>
      </c>
      <c r="G183" s="129">
        <v>46048</v>
      </c>
      <c r="H183" s="122" t="s">
        <v>106</v>
      </c>
      <c r="I183" s="120">
        <v>46048</v>
      </c>
      <c r="J183" s="120">
        <v>46135</v>
      </c>
      <c r="K183" s="121">
        <v>46152</v>
      </c>
      <c r="L183" s="118">
        <f>IFERROR(IF(ISBLANK(Tasks_Alphabetical[[#This Row],[Submission deadline]]), "", WEEKNUM(Tasks_Alphabetical[[#This Row],[Submission deadline]], 2)),"")</f>
        <v>19</v>
      </c>
    </row>
    <row r="184" spans="1:12" x14ac:dyDescent="0.35">
      <c r="A184" s="95" t="s">
        <v>249</v>
      </c>
      <c r="B184" s="96">
        <v>19586</v>
      </c>
      <c r="C184" s="124" t="s">
        <v>271</v>
      </c>
      <c r="D184" s="103" t="s">
        <v>38</v>
      </c>
      <c r="E184" s="124" t="s">
        <v>267</v>
      </c>
      <c r="F184" s="122">
        <v>4</v>
      </c>
      <c r="G184" s="129">
        <v>46048</v>
      </c>
      <c r="H184" s="122" t="s">
        <v>66</v>
      </c>
      <c r="I184" s="120">
        <v>46048</v>
      </c>
      <c r="J184" s="120">
        <v>46135</v>
      </c>
      <c r="K184" s="121">
        <v>46152</v>
      </c>
      <c r="L184" s="118">
        <f>IFERROR(IF(ISBLANK(Tasks_Alphabetical[[#This Row],[Submission deadline]]), "", WEEKNUM(Tasks_Alphabetical[[#This Row],[Submission deadline]], 2)),"")</f>
        <v>19</v>
      </c>
    </row>
    <row r="185" spans="1:12" x14ac:dyDescent="0.35">
      <c r="A185" s="95" t="s">
        <v>249</v>
      </c>
      <c r="B185" s="96">
        <v>19586</v>
      </c>
      <c r="C185" s="124" t="s">
        <v>272</v>
      </c>
      <c r="D185" s="103" t="s">
        <v>38</v>
      </c>
      <c r="E185" s="124" t="s">
        <v>267</v>
      </c>
      <c r="F185" s="122">
        <v>5</v>
      </c>
      <c r="G185" s="129">
        <v>46048</v>
      </c>
      <c r="H185" s="122" t="s">
        <v>268</v>
      </c>
      <c r="I185" s="120">
        <v>46048</v>
      </c>
      <c r="J185" s="120">
        <v>46135</v>
      </c>
      <c r="K185" s="121">
        <v>46152</v>
      </c>
      <c r="L185" s="118">
        <f>IFERROR(IF(ISBLANK(Tasks_Alphabetical[[#This Row],[Submission deadline]]), "", WEEKNUM(Tasks_Alphabetical[[#This Row],[Submission deadline]], 2)),"")</f>
        <v>19</v>
      </c>
    </row>
    <row r="186" spans="1:12" x14ac:dyDescent="0.35">
      <c r="A186" s="101" t="s">
        <v>249</v>
      </c>
      <c r="B186" s="102">
        <v>19586</v>
      </c>
      <c r="C186" s="124" t="s">
        <v>273</v>
      </c>
      <c r="D186" s="103" t="s">
        <v>38</v>
      </c>
      <c r="E186" s="124" t="s">
        <v>267</v>
      </c>
      <c r="F186" s="122">
        <v>6</v>
      </c>
      <c r="G186" s="129">
        <v>46048</v>
      </c>
      <c r="H186" s="122" t="s">
        <v>111</v>
      </c>
      <c r="I186" s="120">
        <v>46048</v>
      </c>
      <c r="J186" s="120">
        <v>46135</v>
      </c>
      <c r="K186" s="121">
        <v>46152</v>
      </c>
      <c r="L186" s="118">
        <f>IFERROR(IF(ISBLANK(Tasks_Alphabetical[[#This Row],[Submission deadline]]), "", WEEKNUM(Tasks_Alphabetical[[#This Row],[Submission deadline]], 2)),"")</f>
        <v>19</v>
      </c>
    </row>
    <row r="187" spans="1:12" x14ac:dyDescent="0.35">
      <c r="A187" s="114" t="s">
        <v>249</v>
      </c>
      <c r="B187" s="115">
        <v>19586</v>
      </c>
      <c r="C187" s="124" t="s">
        <v>274</v>
      </c>
      <c r="D187" s="114" t="s">
        <v>38</v>
      </c>
      <c r="E187" s="124" t="s">
        <v>267</v>
      </c>
      <c r="F187" s="122">
        <v>7</v>
      </c>
      <c r="G187" s="129">
        <v>46136</v>
      </c>
      <c r="H187" s="122" t="s">
        <v>61</v>
      </c>
      <c r="I187" s="120">
        <v>46136</v>
      </c>
      <c r="J187" s="120">
        <v>46136</v>
      </c>
      <c r="K187" s="121">
        <v>46152</v>
      </c>
      <c r="L187" s="117">
        <f>IFERROR(IF(ISBLANK(Tasks_Alphabetical[[#This Row],[Submission deadline]]), "", WEEKNUM(Tasks_Alphabetical[[#This Row],[Submission deadline]], 2)),"")</f>
        <v>19</v>
      </c>
    </row>
  </sheetData>
  <phoneticPr fontId="25" type="noConversion"/>
  <conditionalFormatting sqref="A70:A75">
    <cfRule type="expression" dxfId="74" priority="114">
      <formula>$A77&lt;&gt;""</formula>
    </cfRule>
  </conditionalFormatting>
  <conditionalFormatting sqref="B86:B109">
    <cfRule type="expression" dxfId="73" priority="97">
      <formula>$A86&lt;&gt;""</formula>
    </cfRule>
  </conditionalFormatting>
  <conditionalFormatting sqref="B170:B187">
    <cfRule type="expression" dxfId="72" priority="11">
      <formula>$A170&lt;&gt;""</formula>
    </cfRule>
  </conditionalFormatting>
  <conditionalFormatting sqref="C31:C40">
    <cfRule type="expression" dxfId="71" priority="120">
      <formula>$A31&lt;&gt;""</formula>
    </cfRule>
  </conditionalFormatting>
  <conditionalFormatting sqref="C70:C75">
    <cfRule type="expression" dxfId="70" priority="113">
      <formula>$A70&lt;&gt;""</formula>
    </cfRule>
  </conditionalFormatting>
  <conditionalFormatting sqref="C86:C109">
    <cfRule type="expression" dxfId="69" priority="99">
      <formula>$A86&lt;&gt;""</formula>
    </cfRule>
  </conditionalFormatting>
  <conditionalFormatting sqref="C135">
    <cfRule type="expression" dxfId="68" priority="44">
      <formula>$A135&lt;&gt;""</formula>
    </cfRule>
  </conditionalFormatting>
  <conditionalFormatting sqref="C170:C187">
    <cfRule type="expression" dxfId="67" priority="10">
      <formula>$A170&lt;&gt;""</formula>
    </cfRule>
  </conditionalFormatting>
  <conditionalFormatting sqref="E92:E109">
    <cfRule type="expression" dxfId="66" priority="100">
      <formula>$A92&lt;&gt;""</formula>
    </cfRule>
  </conditionalFormatting>
  <conditionalFormatting sqref="E170:E187">
    <cfRule type="expression" dxfId="65" priority="9">
      <formula>$A170&lt;&gt;""</formula>
    </cfRule>
  </conditionalFormatting>
  <conditionalFormatting sqref="E31:F40">
    <cfRule type="expression" dxfId="64" priority="119">
      <formula>$A31&lt;&gt;""</formula>
    </cfRule>
  </conditionalFormatting>
  <conditionalFormatting sqref="F71:F75">
    <cfRule type="expression" dxfId="63" priority="112">
      <formula>$A70&lt;&gt;""</formula>
    </cfRule>
  </conditionalFormatting>
  <conditionalFormatting sqref="F170:F187">
    <cfRule type="expression" dxfId="62" priority="8">
      <formula>$A170&lt;&gt;""</formula>
    </cfRule>
  </conditionalFormatting>
  <conditionalFormatting sqref="G7:G18">
    <cfRule type="expression" dxfId="61" priority="125">
      <formula>$A7&lt;&gt;""</formula>
    </cfRule>
  </conditionalFormatting>
  <conditionalFormatting sqref="G20:G24 G26">
    <cfRule type="expression" dxfId="60" priority="129">
      <formula>$A19&lt;&gt;""</formula>
    </cfRule>
  </conditionalFormatting>
  <conditionalFormatting sqref="G25">
    <cfRule type="expression" dxfId="59" priority="130">
      <formula>#REF!&lt;&gt;""</formula>
    </cfRule>
  </conditionalFormatting>
  <conditionalFormatting sqref="G58">
    <cfRule type="expression" dxfId="58" priority="67">
      <formula>#REF!&lt;&gt;""</formula>
    </cfRule>
  </conditionalFormatting>
  <conditionalFormatting sqref="G59:G68">
    <cfRule type="expression" dxfId="57" priority="66">
      <formula>$A59&lt;&gt;""</formula>
    </cfRule>
  </conditionalFormatting>
  <conditionalFormatting sqref="G69 I69:J69 L69">
    <cfRule type="expression" dxfId="56" priority="185">
      <formula>$A70&lt;&gt;""</formula>
    </cfRule>
  </conditionalFormatting>
  <conditionalFormatting sqref="G70:G109">
    <cfRule type="expression" dxfId="55" priority="92">
      <formula>$A70&lt;&gt;""</formula>
    </cfRule>
  </conditionalFormatting>
  <conditionalFormatting sqref="G118:G129">
    <cfRule type="expression" dxfId="54" priority="31">
      <formula>$A118&lt;&gt;""</formula>
    </cfRule>
  </conditionalFormatting>
  <conditionalFormatting sqref="G131:G133">
    <cfRule type="expression" dxfId="53" priority="40">
      <formula>$A130&lt;&gt;""</formula>
    </cfRule>
  </conditionalFormatting>
  <conditionalFormatting sqref="G134:G187">
    <cfRule type="expression" dxfId="52" priority="7">
      <formula>$A134&lt;&gt;""</formula>
    </cfRule>
  </conditionalFormatting>
  <conditionalFormatting sqref="H71:H74">
    <cfRule type="expression" dxfId="51" priority="111">
      <formula>$A70&lt;&gt;""</formula>
    </cfRule>
  </conditionalFormatting>
  <conditionalFormatting sqref="H75:H109">
    <cfRule type="expression" dxfId="50" priority="96">
      <formula>$A75&lt;&gt;""</formula>
    </cfRule>
  </conditionalFormatting>
  <conditionalFormatting sqref="H135:H136">
    <cfRule type="expression" dxfId="49" priority="83">
      <formula>$A136&lt;&gt;""</formula>
    </cfRule>
  </conditionalFormatting>
  <conditionalFormatting sqref="H137:H168">
    <cfRule type="expression" dxfId="48" priority="87">
      <formula>$A137&lt;&gt;""</formula>
    </cfRule>
  </conditionalFormatting>
  <conditionalFormatting sqref="H170:H187">
    <cfRule type="expression" dxfId="47" priority="6">
      <formula>$A170&lt;&gt;""</formula>
    </cfRule>
  </conditionalFormatting>
  <conditionalFormatting sqref="I118 I119:J129">
    <cfRule type="expression" dxfId="46" priority="29">
      <formula>$A118&lt;&gt;""</formula>
    </cfRule>
  </conditionalFormatting>
  <conditionalFormatting sqref="I7:J22">
    <cfRule type="expression" dxfId="45" priority="127">
      <formula>$A7&lt;&gt;""</formula>
    </cfRule>
  </conditionalFormatting>
  <conditionalFormatting sqref="I23:J26">
    <cfRule type="expression" dxfId="44" priority="136">
      <formula>$A22&lt;&gt;""</formula>
    </cfRule>
  </conditionalFormatting>
  <conditionalFormatting sqref="I58:J58">
    <cfRule type="expression" dxfId="43" priority="65">
      <formula>#REF!&lt;&gt;""</formula>
    </cfRule>
  </conditionalFormatting>
  <conditionalFormatting sqref="I59:J68">
    <cfRule type="expression" dxfId="42" priority="64">
      <formula>$A59&lt;&gt;""</formula>
    </cfRule>
  </conditionalFormatting>
  <conditionalFormatting sqref="I70:J109">
    <cfRule type="expression" dxfId="41" priority="88">
      <formula>$A70&lt;&gt;""</formula>
    </cfRule>
  </conditionalFormatting>
  <conditionalFormatting sqref="I134:J187">
    <cfRule type="expression" dxfId="40" priority="5">
      <formula>$A134&lt;&gt;""</formula>
    </cfRule>
  </conditionalFormatting>
  <conditionalFormatting sqref="J118">
    <cfRule type="expression" dxfId="39" priority="30">
      <formula>$A117&lt;&gt;""</formula>
    </cfRule>
  </conditionalFormatting>
  <conditionalFormatting sqref="J130 I131:J133">
    <cfRule type="expression" dxfId="38" priority="37">
      <formula>$A129&lt;&gt;""</formula>
    </cfRule>
  </conditionalFormatting>
  <conditionalFormatting sqref="K49:K57">
    <cfRule type="expression" dxfId="37" priority="75">
      <formula>$A49&lt;&gt;""</formula>
    </cfRule>
  </conditionalFormatting>
  <conditionalFormatting sqref="K118:K140">
    <cfRule type="expression" dxfId="36" priority="28">
      <formula>$A118&lt;&gt;""</formula>
    </cfRule>
  </conditionalFormatting>
  <conditionalFormatting sqref="K169:K187">
    <cfRule type="expression" dxfId="35" priority="20">
      <formula>$A169&lt;&gt;""</formula>
    </cfRule>
  </conditionalFormatting>
  <conditionalFormatting sqref="K7:L48 G26:G57 I27:J57 B31:B40 H31:H57 K69 G110:J117 H118:H134">
    <cfRule type="expression" dxfId="34" priority="121">
      <formula>$A7&lt;&gt;""</formula>
    </cfRule>
  </conditionalFormatting>
  <conditionalFormatting sqref="K58:L58">
    <cfRule type="expression" dxfId="33" priority="63">
      <formula>#REF!&lt;&gt;""</formula>
    </cfRule>
  </conditionalFormatting>
  <conditionalFormatting sqref="K59:L68">
    <cfRule type="expression" dxfId="32" priority="62">
      <formula>$A59&lt;&gt;""</formula>
    </cfRule>
  </conditionalFormatting>
  <conditionalFormatting sqref="K70:L109">
    <cfRule type="expression" dxfId="31" priority="89">
      <formula>$A70&lt;&gt;""</formula>
    </cfRule>
  </conditionalFormatting>
  <conditionalFormatting sqref="K141:L168">
    <cfRule type="expression" dxfId="30" priority="52">
      <formula>$A141&lt;&gt;""</formula>
    </cfRule>
  </conditionalFormatting>
  <conditionalFormatting sqref="L139:L140">
    <cfRule type="expression" dxfId="29" priority="56">
      <formula>$A139&lt;&gt;""</formula>
    </cfRule>
  </conditionalFormatting>
  <pageMargins left="0.7" right="0.7" top="0.75" bottom="0.75" header="0.3" footer="0.3"/>
  <pageSetup paperSize="9" orientation="portrait" r:id="rId1"/>
  <ignoredErrors>
    <ignoredError sqref="H70:H127 H7:H40 H41:H69 H128:H177 H179:H187" calculatedColumn="1"/>
  </ignoredErrors>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7FB40-28EB-4AF6-AEC3-ABC94AAEEF22}">
  <sheetPr codeName="Sheet2"/>
  <dimension ref="A1:F32"/>
  <sheetViews>
    <sheetView workbookViewId="0">
      <selection activeCell="B9" sqref="B9"/>
    </sheetView>
  </sheetViews>
  <sheetFormatPr defaultColWidth="11.453125" defaultRowHeight="14.5" x14ac:dyDescent="0.35"/>
  <cols>
    <col min="1" max="1" width="68.7265625" customWidth="1"/>
    <col min="2" max="2" width="44.453125" customWidth="1"/>
    <col min="3" max="3" width="32.7265625" customWidth="1"/>
    <col min="4" max="4" width="11.453125" style="10" customWidth="1"/>
    <col min="5" max="5" width="11.453125" style="10"/>
    <col min="6" max="6" width="17.81640625" customWidth="1"/>
  </cols>
  <sheetData>
    <row r="1" spans="1:6" x14ac:dyDescent="0.35">
      <c r="A1" s="90" t="e" cm="1" vm="1">
        <f t="array" aca="1" ref="A1" ca="1">_xlfn.UNIQUE(Tasks_Alphabetical[Component title])</f>
        <v>#VALUE!</v>
      </c>
      <c r="B1" t="str" cm="1">
        <f t="array" ref="B1:B11">_xlfn.UNIQUE(Tasks_Alphabetical[Subject])</f>
        <v>Accounting</v>
      </c>
      <c r="C1" t="str" cm="1">
        <f t="array" ref="C1:C2">_xlfn.UNIQUE(Tasks_Alphabetical[Component])</f>
        <v>Occupational Specialism</v>
      </c>
      <c r="D1" s="10" t="str" cm="1">
        <f t="array" ref="D1:D32">_xlfn.UNIQUE(Tasks_Alphabetical[Task])</f>
        <v>NA</v>
      </c>
      <c r="E1" s="10" t="s">
        <v>40</v>
      </c>
      <c r="F1" t="e" cm="1">
        <f t="array" ref="F1">_xlfn.UNIQUE(#REF!)</f>
        <v>#REF!</v>
      </c>
    </row>
    <row r="2" spans="1:6" x14ac:dyDescent="0.35">
      <c r="A2" s="90"/>
      <c r="B2" t="str">
        <v>Craft and Design</v>
      </c>
      <c r="C2" t="str">
        <v>Core</v>
      </c>
      <c r="D2" s="10" t="str">
        <v>1a&amp;b</v>
      </c>
      <c r="E2" s="10">
        <v>1</v>
      </c>
    </row>
    <row r="3" spans="1:6" x14ac:dyDescent="0.35">
      <c r="A3" s="90"/>
      <c r="B3" t="str">
        <v>Design, Surveying and Planning for Construction</v>
      </c>
      <c r="D3" s="10">
        <v>2</v>
      </c>
      <c r="E3" s="10" t="s">
        <v>229</v>
      </c>
    </row>
    <row r="4" spans="1:6" x14ac:dyDescent="0.35">
      <c r="A4" s="90"/>
      <c r="B4" t="str">
        <v>Digital Data Analytics</v>
      </c>
      <c r="D4" s="10">
        <v>3</v>
      </c>
      <c r="E4" s="10" t="s">
        <v>231</v>
      </c>
    </row>
    <row r="5" spans="1:6" x14ac:dyDescent="0.35">
      <c r="A5" s="90"/>
      <c r="B5" t="str">
        <v>Digital Production, Design and Development</v>
      </c>
      <c r="D5" s="10">
        <v>4</v>
      </c>
      <c r="E5" s="10" t="s">
        <v>42</v>
      </c>
    </row>
    <row r="6" spans="1:6" x14ac:dyDescent="0.35">
      <c r="A6" s="90"/>
      <c r="B6" t="str">
        <v>Digital Software Design</v>
      </c>
      <c r="D6" s="10">
        <v>5</v>
      </c>
      <c r="E6" s="10">
        <v>2</v>
      </c>
    </row>
    <row r="7" spans="1:6" x14ac:dyDescent="0.35">
      <c r="A7" s="90"/>
      <c r="B7" t="str">
        <v>Digital Support and Security</v>
      </c>
      <c r="D7" s="10">
        <v>6</v>
      </c>
      <c r="E7" s="10" t="s">
        <v>68</v>
      </c>
    </row>
    <row r="8" spans="1:6" x14ac:dyDescent="0.35">
      <c r="A8" s="90"/>
      <c r="B8" t="str">
        <v xml:space="preserve">Finance </v>
      </c>
      <c r="D8" s="10">
        <v>7</v>
      </c>
      <c r="E8" s="10" t="s">
        <v>71</v>
      </c>
    </row>
    <row r="9" spans="1:6" x14ac:dyDescent="0.35">
      <c r="A9" s="90"/>
      <c r="B9" t="str">
        <v>Legal Services</v>
      </c>
      <c r="D9" s="10" t="str">
        <v>8a</v>
      </c>
      <c r="E9" s="10" t="s">
        <v>74</v>
      </c>
    </row>
    <row r="10" spans="1:6" x14ac:dyDescent="0.35">
      <c r="A10" s="90"/>
      <c r="B10" t="str">
        <v>Marketing</v>
      </c>
      <c r="D10" s="10" t="str">
        <v>8b-c</v>
      </c>
      <c r="E10" s="10">
        <v>3</v>
      </c>
    </row>
    <row r="11" spans="1:6" x14ac:dyDescent="0.35">
      <c r="A11" s="90"/>
      <c r="B11" t="str">
        <v>Media, Broadcast and Production</v>
      </c>
      <c r="D11" s="10" t="str">
        <v>8d</v>
      </c>
      <c r="E11" s="10" t="s">
        <v>158</v>
      </c>
    </row>
    <row r="12" spans="1:6" x14ac:dyDescent="0.35">
      <c r="D12" s="10">
        <v>1</v>
      </c>
      <c r="E12" s="10" t="s">
        <v>161</v>
      </c>
    </row>
    <row r="13" spans="1:6" x14ac:dyDescent="0.35">
      <c r="D13" s="10" t="str">
        <v>2a</v>
      </c>
      <c r="E13" s="10">
        <v>4</v>
      </c>
    </row>
    <row r="14" spans="1:6" x14ac:dyDescent="0.35">
      <c r="D14" s="10" t="str">
        <v>2b</v>
      </c>
      <c r="E14" s="10" t="s">
        <v>149</v>
      </c>
    </row>
    <row r="15" spans="1:6" x14ac:dyDescent="0.35">
      <c r="D15" s="10" t="str">
        <v>2c</v>
      </c>
      <c r="E15" s="10" t="s">
        <v>151</v>
      </c>
    </row>
    <row r="16" spans="1:6" x14ac:dyDescent="0.35">
      <c r="D16" s="10" t="str">
        <v>All</v>
      </c>
      <c r="E16" s="10" t="s">
        <v>222</v>
      </c>
    </row>
    <row r="17" spans="1:5" x14ac:dyDescent="0.35">
      <c r="D17" s="10">
        <v>8</v>
      </c>
      <c r="E17" s="10" t="s">
        <v>219</v>
      </c>
    </row>
    <row r="18" spans="1:5" x14ac:dyDescent="0.35">
      <c r="D18" s="10" t="str">
        <v>6a</v>
      </c>
      <c r="E18" s="10">
        <v>5</v>
      </c>
    </row>
    <row r="19" spans="1:5" x14ac:dyDescent="0.35">
      <c r="D19" s="10" t="str">
        <v>6b</v>
      </c>
      <c r="E19" s="10" t="s">
        <v>224</v>
      </c>
    </row>
    <row r="20" spans="1:5" x14ac:dyDescent="0.35">
      <c r="A20" t="str" cm="1">
        <f t="array" ref="A20:A22">_xlfn.UNIQUE(Exams_Alphabetical[Component title])</f>
        <v>Paper 1</v>
      </c>
      <c r="D20" s="10" t="str">
        <v>4a</v>
      </c>
      <c r="E20" s="10" t="s">
        <v>225</v>
      </c>
    </row>
    <row r="21" spans="1:5" x14ac:dyDescent="0.35">
      <c r="A21" t="str">
        <v>Paper 2</v>
      </c>
      <c r="D21" s="10" t="str">
        <v>4b</v>
      </c>
      <c r="E21" s="10" t="s">
        <v>275</v>
      </c>
    </row>
    <row r="22" spans="1:5" x14ac:dyDescent="0.35">
      <c r="A22" t="str">
        <v>Core Paper</v>
      </c>
      <c r="D22" s="10" t="str">
        <v>3a</v>
      </c>
      <c r="E22" s="10" t="s">
        <v>185</v>
      </c>
    </row>
    <row r="23" spans="1:5" x14ac:dyDescent="0.35">
      <c r="D23" s="10" t="str">
        <v>3b</v>
      </c>
      <c r="E23" s="10">
        <v>6</v>
      </c>
    </row>
    <row r="24" spans="1:5" x14ac:dyDescent="0.35">
      <c r="D24" s="10" t="str">
        <v>5a-5c</v>
      </c>
      <c r="E24" s="10" t="s">
        <v>123</v>
      </c>
    </row>
    <row r="25" spans="1:5" x14ac:dyDescent="0.35">
      <c r="D25" s="10" t="str">
        <v>5d</v>
      </c>
      <c r="E25" s="10" t="s">
        <v>125</v>
      </c>
    </row>
    <row r="26" spans="1:5" x14ac:dyDescent="0.35">
      <c r="D26" s="10" t="str">
        <v>4a&amp;b</v>
      </c>
      <c r="E26" s="10" t="s">
        <v>276</v>
      </c>
    </row>
    <row r="27" spans="1:5" x14ac:dyDescent="0.35">
      <c r="D27" s="10" t="str">
        <v>4c</v>
      </c>
      <c r="E27" s="10">
        <v>7</v>
      </c>
    </row>
    <row r="28" spans="1:5" x14ac:dyDescent="0.35">
      <c r="D28" s="10" t="str">
        <v>5a</v>
      </c>
      <c r="E28" s="10">
        <v>8</v>
      </c>
    </row>
    <row r="29" spans="1:5" x14ac:dyDescent="0.35">
      <c r="D29" s="10" t="str">
        <v>5b</v>
      </c>
      <c r="E29" s="10" t="s">
        <v>55</v>
      </c>
    </row>
    <row r="30" spans="1:5" x14ac:dyDescent="0.35">
      <c r="D30" s="10" t="str">
        <v>1a</v>
      </c>
      <c r="E30" s="10" t="s">
        <v>277</v>
      </c>
    </row>
    <row r="31" spans="1:5" x14ac:dyDescent="0.35">
      <c r="D31" s="10" t="str">
        <v>1b</v>
      </c>
      <c r="E31" s="10" t="s">
        <v>278</v>
      </c>
    </row>
    <row r="32" spans="1:5" x14ac:dyDescent="0.35">
      <c r="D32" s="10" t="str">
        <v>1c</v>
      </c>
      <c r="E32" s="10" t="s">
        <v>60</v>
      </c>
    </row>
  </sheetData>
  <sheetProtection algorithmName="SHA-512" hashValue="cUOzp1IFUfqNVZ1udZ2v3bvc8BeFF8LR6uZ3A3swMD0E2+RVXQrfPG3oIqneHc7dcF0OGxAaRIRkp5vNC8Y2nw==" saltValue="zGwhPLuwi0XDwYp+vIHl2Q=="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4DE63-A2C1-4797-9CF2-D68A24C3B2BC}">
  <sheetPr codeName="Sheet3"/>
  <dimension ref="A1:N42"/>
  <sheetViews>
    <sheetView zoomScale="80" workbookViewId="0">
      <selection activeCell="J13" sqref="J13"/>
    </sheetView>
  </sheetViews>
  <sheetFormatPr defaultColWidth="9.1796875" defaultRowHeight="14.5" x14ac:dyDescent="0.35"/>
  <cols>
    <col min="1" max="1" width="49.7265625" style="5" customWidth="1"/>
    <col min="2" max="2" width="20.453125" style="10" customWidth="1"/>
    <col min="3" max="3" width="45.453125" style="5" customWidth="1"/>
    <col min="4" max="4" width="18" style="5" customWidth="1"/>
    <col min="5" max="5" width="18.7265625" style="5" customWidth="1"/>
    <col min="6" max="6" width="15" style="62" customWidth="1"/>
    <col min="7" max="7" width="12.7265625" style="31" customWidth="1"/>
    <col min="8" max="8" width="19.81640625" style="31" customWidth="1"/>
    <col min="9" max="16384" width="9.1796875" style="5"/>
  </cols>
  <sheetData>
    <row r="1" spans="1:14" ht="20.5" x14ac:dyDescent="0.35">
      <c r="A1" s="11" t="s">
        <v>0</v>
      </c>
      <c r="B1" s="14"/>
      <c r="C1" s="2"/>
      <c r="D1" s="2"/>
      <c r="E1" s="2"/>
      <c r="F1" s="50"/>
      <c r="G1" s="51"/>
      <c r="H1" s="51"/>
      <c r="I1" s="2"/>
      <c r="J1" s="2"/>
      <c r="K1" s="2"/>
      <c r="L1" s="2"/>
      <c r="M1" s="2"/>
      <c r="N1" s="2"/>
    </row>
    <row r="2" spans="1:14" ht="20.5" x14ac:dyDescent="0.35">
      <c r="A2" s="12" t="s">
        <v>10</v>
      </c>
      <c r="B2" s="16"/>
      <c r="C2" s="2"/>
      <c r="D2" s="2"/>
      <c r="E2" s="2"/>
      <c r="F2" s="52"/>
      <c r="G2" s="51"/>
      <c r="H2" s="51"/>
      <c r="I2" s="2"/>
      <c r="J2" s="2"/>
      <c r="K2" s="2"/>
      <c r="L2" s="2"/>
      <c r="M2" s="2"/>
      <c r="N2" s="2"/>
    </row>
    <row r="3" spans="1:14" ht="20.5" x14ac:dyDescent="0.35">
      <c r="A3" s="12" t="str">
        <f>Home!$A$3</f>
        <v>Summer 2026</v>
      </c>
      <c r="B3" s="16"/>
      <c r="C3" s="2"/>
      <c r="D3" s="2"/>
      <c r="E3" s="2"/>
      <c r="F3" s="52"/>
      <c r="G3" s="51"/>
      <c r="H3" s="51"/>
      <c r="I3" s="2"/>
      <c r="J3" s="2"/>
      <c r="K3" s="2"/>
      <c r="L3" s="2"/>
      <c r="M3" s="2"/>
      <c r="N3" s="2"/>
    </row>
    <row r="4" spans="1:14" ht="23" x14ac:dyDescent="0.35">
      <c r="A4" s="13" t="s">
        <v>279</v>
      </c>
      <c r="B4" s="8" t="s">
        <v>2</v>
      </c>
      <c r="C4" s="3" t="s">
        <v>2</v>
      </c>
      <c r="D4" s="3" t="s">
        <v>2</v>
      </c>
      <c r="E4" s="3" t="s">
        <v>2</v>
      </c>
      <c r="F4" s="53" t="s">
        <v>2</v>
      </c>
      <c r="G4" s="54" t="s">
        <v>2</v>
      </c>
      <c r="H4" s="54" t="s">
        <v>2</v>
      </c>
      <c r="I4" s="4"/>
      <c r="J4" s="4"/>
      <c r="K4" s="4"/>
      <c r="L4" s="4"/>
      <c r="M4" s="4"/>
      <c r="N4" s="4"/>
    </row>
    <row r="5" spans="1:14" ht="16.5" x14ac:dyDescent="0.35">
      <c r="A5" s="4"/>
      <c r="B5" s="9"/>
      <c r="C5" s="4"/>
      <c r="D5" s="4"/>
      <c r="E5" s="4"/>
      <c r="F5" s="55"/>
      <c r="G5" s="56"/>
      <c r="H5" s="56"/>
      <c r="I5" s="4"/>
      <c r="J5" s="4"/>
      <c r="K5" s="4"/>
      <c r="L5" s="4"/>
      <c r="M5" s="4"/>
      <c r="N5" s="4"/>
    </row>
    <row r="6" spans="1:14" x14ac:dyDescent="0.35">
      <c r="A6" s="17" t="s">
        <v>24</v>
      </c>
      <c r="B6" s="18" t="s">
        <v>25</v>
      </c>
      <c r="C6" s="19" t="s">
        <v>26</v>
      </c>
      <c r="D6" s="20" t="s">
        <v>27</v>
      </c>
      <c r="E6" s="20" t="s">
        <v>28</v>
      </c>
      <c r="F6" s="57" t="s">
        <v>30</v>
      </c>
      <c r="G6" s="58" t="s">
        <v>280</v>
      </c>
      <c r="H6" s="59" t="s">
        <v>31</v>
      </c>
      <c r="I6" s="1"/>
      <c r="J6" s="1"/>
      <c r="K6" s="1"/>
      <c r="L6" s="1"/>
      <c r="M6" s="1"/>
      <c r="N6" s="1"/>
    </row>
    <row r="7" spans="1:14" x14ac:dyDescent="0.35">
      <c r="A7" s="95" t="s">
        <v>36</v>
      </c>
      <c r="B7" s="96">
        <v>19559</v>
      </c>
      <c r="C7" s="97" t="s">
        <v>281</v>
      </c>
      <c r="D7" s="97" t="s">
        <v>63</v>
      </c>
      <c r="E7" s="97" t="s">
        <v>282</v>
      </c>
      <c r="F7" s="105">
        <v>46178</v>
      </c>
      <c r="G7" s="106" t="s">
        <v>283</v>
      </c>
      <c r="H7" s="107" t="s">
        <v>43</v>
      </c>
      <c r="I7" s="1"/>
      <c r="J7" s="1"/>
      <c r="K7" s="1"/>
      <c r="L7" s="1"/>
      <c r="M7" s="1"/>
      <c r="N7" s="1"/>
    </row>
    <row r="8" spans="1:14" x14ac:dyDescent="0.35">
      <c r="A8" s="95" t="s">
        <v>36</v>
      </c>
      <c r="B8" s="96">
        <v>19560</v>
      </c>
      <c r="C8" s="97" t="s">
        <v>284</v>
      </c>
      <c r="D8" s="97" t="s">
        <v>63</v>
      </c>
      <c r="E8" s="97" t="s">
        <v>285</v>
      </c>
      <c r="F8" s="105">
        <v>46185</v>
      </c>
      <c r="G8" s="106" t="s">
        <v>283</v>
      </c>
      <c r="H8" s="107" t="s">
        <v>43</v>
      </c>
      <c r="I8" s="1"/>
      <c r="J8" s="1"/>
      <c r="K8" s="1"/>
      <c r="L8" s="1"/>
      <c r="M8" s="1"/>
      <c r="N8" s="1"/>
    </row>
    <row r="9" spans="1:14" x14ac:dyDescent="0.35">
      <c r="A9" s="98" t="s">
        <v>80</v>
      </c>
      <c r="B9" s="99">
        <v>19572</v>
      </c>
      <c r="C9" s="98" t="s">
        <v>286</v>
      </c>
      <c r="D9" s="98" t="s">
        <v>63</v>
      </c>
      <c r="E9" s="98" t="s">
        <v>287</v>
      </c>
      <c r="F9" s="108">
        <v>46184</v>
      </c>
      <c r="G9" s="106" t="s">
        <v>283</v>
      </c>
      <c r="H9" s="109" t="s">
        <v>43</v>
      </c>
      <c r="I9" s="1"/>
      <c r="J9" s="1"/>
      <c r="K9" s="1"/>
      <c r="L9" s="1"/>
      <c r="M9" s="1"/>
      <c r="N9" s="1"/>
    </row>
    <row r="10" spans="1:14" x14ac:dyDescent="0.35">
      <c r="A10" s="95" t="s">
        <v>288</v>
      </c>
      <c r="B10" s="96" t="s">
        <v>289</v>
      </c>
      <c r="C10" s="97" t="s">
        <v>290</v>
      </c>
      <c r="D10" s="97" t="s">
        <v>291</v>
      </c>
      <c r="E10" s="97" t="s">
        <v>282</v>
      </c>
      <c r="F10" s="121">
        <v>46177</v>
      </c>
      <c r="G10" s="106" t="s">
        <v>283</v>
      </c>
      <c r="H10" s="110" t="s">
        <v>43</v>
      </c>
      <c r="I10" s="1"/>
      <c r="J10" s="1"/>
      <c r="K10" s="1"/>
      <c r="L10" s="1"/>
      <c r="M10" s="1"/>
      <c r="N10" s="1"/>
    </row>
    <row r="11" spans="1:14" x14ac:dyDescent="0.35">
      <c r="A11" s="95" t="s">
        <v>288</v>
      </c>
      <c r="B11" s="96" t="s">
        <v>292</v>
      </c>
      <c r="C11" s="97" t="s">
        <v>293</v>
      </c>
      <c r="D11" s="97" t="s">
        <v>291</v>
      </c>
      <c r="E11" s="97" t="s">
        <v>285</v>
      </c>
      <c r="F11" s="121">
        <v>46184</v>
      </c>
      <c r="G11" s="106" t="s">
        <v>283</v>
      </c>
      <c r="H11" s="109" t="s">
        <v>43</v>
      </c>
      <c r="I11" s="1"/>
      <c r="J11" s="1"/>
      <c r="K11" s="1"/>
      <c r="L11" s="1"/>
      <c r="M11" s="1"/>
      <c r="N11" s="1"/>
    </row>
    <row r="12" spans="1:14" x14ac:dyDescent="0.35">
      <c r="A12" s="124" t="s">
        <v>143</v>
      </c>
      <c r="B12" s="100">
        <v>19606</v>
      </c>
      <c r="C12" s="124" t="s">
        <v>294</v>
      </c>
      <c r="D12" s="97" t="s">
        <v>291</v>
      </c>
      <c r="E12" s="97" t="s">
        <v>282</v>
      </c>
      <c r="F12" s="121">
        <v>46175</v>
      </c>
      <c r="G12" s="106" t="s">
        <v>283</v>
      </c>
      <c r="H12" s="95" t="s">
        <v>72</v>
      </c>
      <c r="I12" s="1"/>
      <c r="J12" s="1"/>
      <c r="K12" s="1"/>
      <c r="L12" s="1"/>
      <c r="M12" s="1"/>
      <c r="N12" s="1"/>
    </row>
    <row r="13" spans="1:14" x14ac:dyDescent="0.35">
      <c r="A13" s="124" t="s">
        <v>143</v>
      </c>
      <c r="B13" s="100">
        <v>19607</v>
      </c>
      <c r="C13" s="124" t="s">
        <v>295</v>
      </c>
      <c r="D13" s="97" t="s">
        <v>291</v>
      </c>
      <c r="E13" s="97" t="s">
        <v>285</v>
      </c>
      <c r="F13" s="121">
        <v>46182</v>
      </c>
      <c r="G13" s="106" t="s">
        <v>283</v>
      </c>
      <c r="H13" s="95" t="s">
        <v>72</v>
      </c>
      <c r="I13" s="1"/>
      <c r="J13" s="1"/>
      <c r="K13" s="1"/>
      <c r="L13" s="1"/>
      <c r="M13" s="1"/>
      <c r="N13" s="1"/>
    </row>
    <row r="14" spans="1:14" x14ac:dyDescent="0.35">
      <c r="A14" s="95" t="s">
        <v>152</v>
      </c>
      <c r="B14" s="96">
        <v>19536</v>
      </c>
      <c r="C14" s="97" t="s">
        <v>296</v>
      </c>
      <c r="D14" s="97" t="s">
        <v>291</v>
      </c>
      <c r="E14" s="97" t="s">
        <v>282</v>
      </c>
      <c r="F14" s="121">
        <v>46175</v>
      </c>
      <c r="G14" s="106" t="s">
        <v>283</v>
      </c>
      <c r="H14" s="110" t="s">
        <v>43</v>
      </c>
      <c r="I14" s="1"/>
      <c r="J14" s="1"/>
      <c r="K14" s="1"/>
      <c r="L14" s="1"/>
      <c r="M14" s="1"/>
      <c r="N14" s="1"/>
    </row>
    <row r="15" spans="1:14" x14ac:dyDescent="0.35">
      <c r="A15" s="95" t="s">
        <v>152</v>
      </c>
      <c r="B15" s="96">
        <v>19537</v>
      </c>
      <c r="C15" s="97" t="s">
        <v>297</v>
      </c>
      <c r="D15" s="97" t="s">
        <v>291</v>
      </c>
      <c r="E15" s="97" t="s">
        <v>285</v>
      </c>
      <c r="F15" s="121">
        <v>46182</v>
      </c>
      <c r="G15" s="106" t="s">
        <v>283</v>
      </c>
      <c r="H15" s="109" t="s">
        <v>43</v>
      </c>
      <c r="I15" s="1"/>
      <c r="J15" s="1"/>
      <c r="K15" s="1"/>
      <c r="L15" s="1"/>
      <c r="M15" s="1"/>
      <c r="N15" s="1"/>
    </row>
    <row r="16" spans="1:14" x14ac:dyDescent="0.35">
      <c r="A16" s="124" t="s">
        <v>298</v>
      </c>
      <c r="B16" s="122">
        <v>19610</v>
      </c>
      <c r="C16" s="124" t="s">
        <v>294</v>
      </c>
      <c r="D16" s="97" t="s">
        <v>291</v>
      </c>
      <c r="E16" s="97" t="s">
        <v>282</v>
      </c>
      <c r="F16" s="121">
        <v>46175</v>
      </c>
      <c r="G16" s="106" t="s">
        <v>283</v>
      </c>
      <c r="H16" s="95" t="s">
        <v>72</v>
      </c>
      <c r="I16" s="1"/>
      <c r="J16" s="1"/>
      <c r="K16" s="1"/>
      <c r="L16" s="1"/>
      <c r="M16" s="1"/>
      <c r="N16" s="1"/>
    </row>
    <row r="17" spans="1:14" x14ac:dyDescent="0.35">
      <c r="A17" s="124" t="s">
        <v>298</v>
      </c>
      <c r="B17" s="122">
        <v>19611</v>
      </c>
      <c r="C17" s="124" t="s">
        <v>295</v>
      </c>
      <c r="D17" s="97" t="s">
        <v>291</v>
      </c>
      <c r="E17" s="97" t="s">
        <v>285</v>
      </c>
      <c r="F17" s="121">
        <v>46182</v>
      </c>
      <c r="G17" s="106" t="s">
        <v>283</v>
      </c>
      <c r="H17" s="95" t="s">
        <v>72</v>
      </c>
      <c r="I17" s="1"/>
      <c r="J17" s="1"/>
      <c r="K17" s="1"/>
      <c r="L17" s="1"/>
      <c r="M17" s="1"/>
      <c r="N17" s="1"/>
    </row>
    <row r="18" spans="1:14" x14ac:dyDescent="0.35">
      <c r="A18" s="124" t="s">
        <v>167</v>
      </c>
      <c r="B18" s="122">
        <v>19597</v>
      </c>
      <c r="C18" s="124" t="s">
        <v>294</v>
      </c>
      <c r="D18" s="97" t="s">
        <v>291</v>
      </c>
      <c r="E18" s="97" t="s">
        <v>282</v>
      </c>
      <c r="F18" s="121">
        <v>46175</v>
      </c>
      <c r="G18" s="106" t="s">
        <v>283</v>
      </c>
      <c r="H18" s="95" t="s">
        <v>72</v>
      </c>
      <c r="I18" s="1"/>
      <c r="J18" s="1"/>
      <c r="K18" s="1"/>
      <c r="L18" s="1"/>
      <c r="M18" s="1"/>
      <c r="N18" s="1"/>
    </row>
    <row r="19" spans="1:14" x14ac:dyDescent="0.35">
      <c r="A19" s="124" t="s">
        <v>167</v>
      </c>
      <c r="B19" s="122">
        <v>19598</v>
      </c>
      <c r="C19" s="124" t="s">
        <v>295</v>
      </c>
      <c r="D19" s="97" t="s">
        <v>291</v>
      </c>
      <c r="E19" s="97" t="s">
        <v>285</v>
      </c>
      <c r="F19" s="121">
        <v>46182</v>
      </c>
      <c r="G19" s="106" t="s">
        <v>283</v>
      </c>
      <c r="H19" s="95" t="s">
        <v>72</v>
      </c>
      <c r="I19" s="1"/>
      <c r="J19" s="1"/>
      <c r="K19" s="1"/>
      <c r="L19" s="1"/>
      <c r="M19" s="1"/>
      <c r="N19" s="1"/>
    </row>
    <row r="20" spans="1:14" x14ac:dyDescent="0.35">
      <c r="A20" s="95" t="s">
        <v>175</v>
      </c>
      <c r="B20" s="96">
        <v>19552</v>
      </c>
      <c r="C20" s="97" t="s">
        <v>299</v>
      </c>
      <c r="D20" s="97" t="s">
        <v>291</v>
      </c>
      <c r="E20" s="97" t="s">
        <v>282</v>
      </c>
      <c r="F20" s="121">
        <v>46178</v>
      </c>
      <c r="G20" s="106" t="s">
        <v>283</v>
      </c>
      <c r="H20" s="107" t="s">
        <v>43</v>
      </c>
      <c r="I20" s="1"/>
      <c r="J20" s="1"/>
      <c r="K20" s="1"/>
      <c r="L20" s="1"/>
      <c r="M20" s="1"/>
      <c r="N20" s="1"/>
    </row>
    <row r="21" spans="1:14" x14ac:dyDescent="0.35">
      <c r="A21" s="101" t="s">
        <v>175</v>
      </c>
      <c r="B21" s="102">
        <v>19553</v>
      </c>
      <c r="C21" s="103" t="s">
        <v>300</v>
      </c>
      <c r="D21" s="103" t="s">
        <v>291</v>
      </c>
      <c r="E21" s="103" t="s">
        <v>285</v>
      </c>
      <c r="F21" s="121">
        <v>46185</v>
      </c>
      <c r="G21" s="106" t="s">
        <v>283</v>
      </c>
      <c r="H21" s="107" t="s">
        <v>43</v>
      </c>
      <c r="I21" s="1"/>
      <c r="J21" s="1"/>
      <c r="K21" s="1"/>
      <c r="L21" s="1"/>
      <c r="M21" s="1"/>
      <c r="N21" s="1"/>
    </row>
    <row r="22" spans="1:14" x14ac:dyDescent="0.35">
      <c r="A22" s="95" t="s">
        <v>213</v>
      </c>
      <c r="B22" s="102">
        <v>19564</v>
      </c>
      <c r="C22" s="95" t="s">
        <v>301</v>
      </c>
      <c r="D22" s="95" t="s">
        <v>63</v>
      </c>
      <c r="E22" s="95" t="s">
        <v>282</v>
      </c>
      <c r="F22" s="121">
        <v>46178</v>
      </c>
      <c r="G22" s="95" t="s">
        <v>283</v>
      </c>
      <c r="H22" s="95" t="s">
        <v>43</v>
      </c>
      <c r="I22" s="1"/>
      <c r="J22" s="1"/>
      <c r="K22" s="1"/>
      <c r="L22" s="1"/>
      <c r="M22" s="1"/>
      <c r="N22" s="1"/>
    </row>
    <row r="23" spans="1:14" ht="15" customHeight="1" x14ac:dyDescent="0.35">
      <c r="A23" s="101" t="s">
        <v>302</v>
      </c>
      <c r="B23" s="104">
        <v>19565</v>
      </c>
      <c r="C23" s="101" t="s">
        <v>303</v>
      </c>
      <c r="D23" s="101" t="s">
        <v>63</v>
      </c>
      <c r="E23" s="101" t="s">
        <v>285</v>
      </c>
      <c r="F23" s="121">
        <v>46185</v>
      </c>
      <c r="G23" s="101" t="s">
        <v>283</v>
      </c>
      <c r="H23" s="101" t="s">
        <v>43</v>
      </c>
      <c r="I23" s="1"/>
      <c r="J23" s="1"/>
      <c r="K23" s="1"/>
      <c r="L23" s="1"/>
      <c r="M23" s="1"/>
      <c r="N23" s="1"/>
    </row>
    <row r="24" spans="1:14" ht="15" customHeight="1" x14ac:dyDescent="0.35">
      <c r="A24" s="95" t="s">
        <v>245</v>
      </c>
      <c r="B24" s="100">
        <v>19587</v>
      </c>
      <c r="C24" s="124" t="s">
        <v>304</v>
      </c>
      <c r="D24" s="95" t="s">
        <v>63</v>
      </c>
      <c r="E24" s="95" t="s">
        <v>282</v>
      </c>
      <c r="F24" s="111">
        <v>46177</v>
      </c>
      <c r="G24" s="95" t="s">
        <v>283</v>
      </c>
      <c r="H24" s="95" t="s">
        <v>43</v>
      </c>
      <c r="I24" s="1"/>
      <c r="J24" s="1"/>
      <c r="K24" s="1"/>
      <c r="L24" s="1"/>
      <c r="M24" s="1"/>
      <c r="N24" s="1"/>
    </row>
    <row r="25" spans="1:14" ht="15" customHeight="1" x14ac:dyDescent="0.35">
      <c r="A25" s="95" t="s">
        <v>245</v>
      </c>
      <c r="B25" s="100">
        <v>19588</v>
      </c>
      <c r="C25" s="124" t="s">
        <v>305</v>
      </c>
      <c r="D25" s="101" t="s">
        <v>63</v>
      </c>
      <c r="E25" s="101" t="s">
        <v>285</v>
      </c>
      <c r="F25" s="111">
        <v>46184</v>
      </c>
      <c r="G25" s="101" t="s">
        <v>283</v>
      </c>
      <c r="H25" s="101" t="s">
        <v>43</v>
      </c>
      <c r="I25" s="1"/>
      <c r="J25" s="1"/>
      <c r="K25" s="1"/>
      <c r="L25" s="1"/>
      <c r="M25" s="1"/>
      <c r="N25" s="1"/>
    </row>
    <row r="26" spans="1:14" x14ac:dyDescent="0.35">
      <c r="A26" s="101" t="s">
        <v>249</v>
      </c>
      <c r="B26" s="102">
        <v>19582</v>
      </c>
      <c r="C26" s="103" t="s">
        <v>286</v>
      </c>
      <c r="D26" s="103" t="s">
        <v>63</v>
      </c>
      <c r="E26" s="103" t="s">
        <v>287</v>
      </c>
      <c r="F26" s="121">
        <v>46184</v>
      </c>
      <c r="G26" s="106" t="s">
        <v>283</v>
      </c>
      <c r="H26" s="110" t="s">
        <v>43</v>
      </c>
      <c r="I26" s="1"/>
      <c r="J26" s="1"/>
      <c r="K26" s="1"/>
      <c r="L26" s="1"/>
      <c r="M26" s="1"/>
      <c r="N26" s="1"/>
    </row>
    <row r="27" spans="1:14" x14ac:dyDescent="0.35">
      <c r="A27" s="1"/>
      <c r="B27" s="6"/>
      <c r="C27" s="1"/>
      <c r="D27" s="1"/>
      <c r="E27" s="1"/>
      <c r="F27" s="112"/>
      <c r="G27" s="113"/>
      <c r="H27" s="113"/>
      <c r="I27" s="1"/>
      <c r="J27" s="1"/>
      <c r="K27" s="1"/>
      <c r="L27" s="1"/>
      <c r="M27" s="1"/>
      <c r="N27" s="1"/>
    </row>
    <row r="28" spans="1:14" x14ac:dyDescent="0.35">
      <c r="A28" s="1"/>
      <c r="B28" s="6"/>
      <c r="C28" s="1"/>
      <c r="D28" s="1"/>
      <c r="E28" s="1"/>
      <c r="F28" s="60"/>
      <c r="G28" s="61"/>
      <c r="H28" s="61"/>
      <c r="I28" s="1"/>
      <c r="J28" s="1"/>
      <c r="K28" s="1"/>
      <c r="L28" s="1"/>
      <c r="M28" s="1"/>
      <c r="N28" s="1"/>
    </row>
    <row r="29" spans="1:14" x14ac:dyDescent="0.35">
      <c r="A29" s="1"/>
      <c r="B29" s="6"/>
      <c r="C29" s="1"/>
      <c r="D29" s="1"/>
      <c r="E29" s="1"/>
      <c r="F29" s="60"/>
      <c r="G29" s="61"/>
      <c r="H29" s="61"/>
      <c r="I29" s="1"/>
      <c r="J29" s="1"/>
      <c r="K29" s="1"/>
      <c r="L29" s="1"/>
      <c r="M29" s="1"/>
      <c r="N29" s="1"/>
    </row>
    <row r="30" spans="1:14" x14ac:dyDescent="0.35">
      <c r="A30" s="1"/>
      <c r="B30" s="6"/>
      <c r="C30" s="1"/>
      <c r="D30" s="1"/>
      <c r="E30" s="1"/>
      <c r="F30" s="60"/>
      <c r="G30" s="61"/>
      <c r="H30" s="61"/>
      <c r="I30" s="1"/>
      <c r="J30" s="1"/>
      <c r="K30" s="1"/>
      <c r="L30" s="1"/>
      <c r="M30" s="1"/>
      <c r="N30" s="1"/>
    </row>
    <row r="31" spans="1:14" x14ac:dyDescent="0.35">
      <c r="A31" s="1"/>
      <c r="B31" s="6"/>
      <c r="C31" s="1"/>
      <c r="D31" s="1"/>
      <c r="E31" s="1"/>
      <c r="F31" s="60"/>
      <c r="G31" s="61"/>
      <c r="H31" s="61"/>
      <c r="I31" s="1"/>
      <c r="J31" s="1"/>
      <c r="K31" s="1"/>
      <c r="L31" s="1"/>
      <c r="M31" s="1"/>
      <c r="N31" s="1"/>
    </row>
    <row r="32" spans="1:14" x14ac:dyDescent="0.35">
      <c r="A32" s="1"/>
      <c r="B32" s="6"/>
      <c r="C32" s="1"/>
      <c r="D32" s="1"/>
      <c r="E32" s="1"/>
      <c r="F32" s="60"/>
      <c r="G32" s="61"/>
      <c r="H32" s="61"/>
      <c r="I32" s="1"/>
      <c r="J32" s="1"/>
      <c r="K32" s="1"/>
      <c r="L32" s="1"/>
      <c r="M32" s="1"/>
      <c r="N32" s="1"/>
    </row>
    <row r="33" spans="1:14" x14ac:dyDescent="0.35">
      <c r="A33" s="1"/>
      <c r="B33" s="6"/>
      <c r="C33" s="1"/>
      <c r="D33" s="1"/>
      <c r="E33" s="1"/>
      <c r="F33" s="60"/>
      <c r="G33" s="61"/>
      <c r="H33" s="61"/>
      <c r="I33" s="1"/>
      <c r="J33" s="1"/>
      <c r="K33" s="1"/>
      <c r="L33" s="1"/>
      <c r="M33" s="1"/>
      <c r="N33" s="1"/>
    </row>
    <row r="34" spans="1:14" x14ac:dyDescent="0.35">
      <c r="A34" s="1"/>
      <c r="B34" s="6"/>
      <c r="C34" s="1"/>
      <c r="D34" s="1"/>
      <c r="E34" s="1"/>
      <c r="F34" s="60"/>
      <c r="G34" s="61"/>
      <c r="H34" s="61"/>
      <c r="I34" s="1"/>
      <c r="J34" s="1"/>
      <c r="K34" s="1"/>
      <c r="L34" s="1"/>
      <c r="M34" s="1"/>
      <c r="N34" s="1"/>
    </row>
    <row r="35" spans="1:14" x14ac:dyDescent="0.35">
      <c r="A35" s="1"/>
      <c r="B35" s="6"/>
      <c r="C35" s="1"/>
      <c r="D35" s="1"/>
      <c r="E35" s="1"/>
      <c r="F35" s="60"/>
      <c r="G35" s="61"/>
      <c r="H35" s="61"/>
      <c r="I35" s="1"/>
      <c r="J35" s="1"/>
      <c r="K35" s="1"/>
      <c r="L35" s="1"/>
      <c r="M35" s="1"/>
      <c r="N35" s="1"/>
    </row>
    <row r="36" spans="1:14" x14ac:dyDescent="0.35">
      <c r="A36" s="1"/>
      <c r="B36" s="6"/>
      <c r="C36" s="1"/>
      <c r="D36" s="1"/>
      <c r="E36" s="1"/>
      <c r="F36" s="60"/>
      <c r="G36" s="61"/>
      <c r="H36" s="61"/>
      <c r="I36" s="1"/>
      <c r="J36" s="1"/>
      <c r="K36" s="1"/>
      <c r="L36" s="1"/>
      <c r="M36" s="1"/>
      <c r="N36" s="1"/>
    </row>
    <row r="37" spans="1:14" x14ac:dyDescent="0.35">
      <c r="A37" s="1"/>
      <c r="B37" s="6"/>
      <c r="C37" s="1"/>
      <c r="D37" s="1"/>
      <c r="E37" s="1"/>
      <c r="F37" s="60"/>
      <c r="G37" s="61"/>
      <c r="H37" s="61"/>
      <c r="I37" s="1"/>
      <c r="J37" s="1"/>
      <c r="K37" s="1"/>
      <c r="L37" s="1"/>
      <c r="M37" s="1"/>
      <c r="N37" s="1"/>
    </row>
    <row r="38" spans="1:14" x14ac:dyDescent="0.35">
      <c r="A38" s="1"/>
      <c r="B38" s="6"/>
      <c r="C38" s="1"/>
      <c r="D38" s="1"/>
      <c r="E38" s="1"/>
      <c r="F38" s="60"/>
      <c r="G38" s="61"/>
      <c r="H38" s="61"/>
      <c r="I38" s="1"/>
      <c r="J38" s="1"/>
      <c r="K38" s="1"/>
      <c r="L38" s="1"/>
      <c r="M38" s="1"/>
      <c r="N38" s="1"/>
    </row>
    <row r="39" spans="1:14" x14ac:dyDescent="0.35">
      <c r="A39" s="1"/>
      <c r="B39" s="6"/>
      <c r="C39" s="1"/>
      <c r="D39" s="1"/>
      <c r="E39" s="1"/>
      <c r="F39" s="60"/>
      <c r="G39" s="61"/>
      <c r="H39" s="61"/>
      <c r="I39" s="1"/>
      <c r="J39" s="1"/>
      <c r="K39" s="1"/>
      <c r="L39" s="1"/>
      <c r="M39" s="1"/>
      <c r="N39" s="1"/>
    </row>
    <row r="40" spans="1:14" x14ac:dyDescent="0.35">
      <c r="A40" s="1"/>
      <c r="B40" s="6"/>
      <c r="C40" s="1"/>
      <c r="D40" s="1"/>
      <c r="E40" s="1"/>
      <c r="F40" s="60"/>
      <c r="G40" s="61"/>
      <c r="H40" s="61"/>
      <c r="I40" s="1"/>
      <c r="J40" s="1"/>
      <c r="K40" s="1"/>
      <c r="L40" s="1"/>
      <c r="M40" s="1"/>
      <c r="N40" s="1"/>
    </row>
    <row r="41" spans="1:14" x14ac:dyDescent="0.35">
      <c r="A41" s="1"/>
      <c r="B41" s="6"/>
      <c r="C41" s="1"/>
      <c r="D41" s="1"/>
      <c r="E41" s="1"/>
      <c r="F41" s="60"/>
      <c r="G41" s="61"/>
      <c r="H41" s="61"/>
      <c r="I41" s="1"/>
      <c r="J41" s="1"/>
      <c r="K41" s="1"/>
      <c r="L41" s="1"/>
      <c r="M41" s="1"/>
      <c r="N41" s="1"/>
    </row>
    <row r="42" spans="1:14" x14ac:dyDescent="0.35">
      <c r="A42" s="1"/>
      <c r="B42" s="6"/>
      <c r="C42" s="1"/>
      <c r="D42" s="1"/>
      <c r="E42" s="1"/>
      <c r="F42" s="60"/>
      <c r="G42" s="61"/>
      <c r="H42" s="61"/>
      <c r="I42" s="1"/>
      <c r="J42" s="1"/>
      <c r="K42" s="1"/>
      <c r="L42" s="1"/>
      <c r="M42" s="1"/>
      <c r="N42" s="1"/>
    </row>
  </sheetData>
  <phoneticPr fontId="25" type="noConversion"/>
  <conditionalFormatting sqref="A12:A13">
    <cfRule type="expression" dxfId="28" priority="14">
      <formula>$A27&lt;&gt;""</formula>
    </cfRule>
  </conditionalFormatting>
  <conditionalFormatting sqref="B19">
    <cfRule type="expression" dxfId="27" priority="8">
      <formula>$A19&lt;&gt;""</formula>
    </cfRule>
  </conditionalFormatting>
  <conditionalFormatting sqref="C12:C13">
    <cfRule type="expression" dxfId="26" priority="13">
      <formula>$A12&lt;&gt;""</formula>
    </cfRule>
  </conditionalFormatting>
  <conditionalFormatting sqref="C16:C19">
    <cfRule type="expression" dxfId="25" priority="10">
      <formula>$A16&lt;&gt;""</formula>
    </cfRule>
  </conditionalFormatting>
  <conditionalFormatting sqref="C24:C25">
    <cfRule type="expression" dxfId="24" priority="6">
      <formula>$A24&lt;&gt;""</formula>
    </cfRule>
  </conditionalFormatting>
  <conditionalFormatting sqref="F10:F23 A16:B18 A19">
    <cfRule type="expression" dxfId="23" priority="7">
      <formula>$A10&lt;&gt;""</formula>
    </cfRule>
  </conditionalFormatting>
  <conditionalFormatting sqref="F26">
    <cfRule type="expression" dxfId="22" priority="4">
      <formula>$A26&lt;&gt;""</formula>
    </cfRule>
  </conditionalFormatting>
  <pageMargins left="0.7" right="0.7" top="0.75" bottom="0.75" header="0.3" footer="0.3"/>
  <pageSetup paperSize="9"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7FC65-1301-4599-8DAF-991A00D61D88}">
  <sheetPr codeName="Sheet6"/>
  <dimension ref="A1:O239"/>
  <sheetViews>
    <sheetView tabSelected="1" zoomScale="96" zoomScaleNormal="96" workbookViewId="0">
      <pane ySplit="1" topLeftCell="A187" activePane="bottomLeft" state="frozen"/>
      <selection activeCell="C25" sqref="C25"/>
      <selection pane="bottomLeft" activeCell="B205" sqref="B205"/>
    </sheetView>
  </sheetViews>
  <sheetFormatPr defaultColWidth="8.81640625" defaultRowHeight="14.5" x14ac:dyDescent="0.35"/>
  <cols>
    <col min="1" max="1" width="17" style="31" customWidth="1"/>
    <col min="2" max="2" width="13.453125" style="32" customWidth="1"/>
    <col min="3" max="3" width="15" style="33" customWidth="1"/>
    <col min="4" max="4" width="41.453125" style="31" customWidth="1"/>
    <col min="5" max="5" width="22.81640625" style="31" customWidth="1"/>
    <col min="6" max="6" width="41.26953125" style="31" customWidth="1"/>
    <col min="7" max="7" width="9.1796875" style="10" customWidth="1"/>
    <col min="8" max="8" width="51.81640625" style="31" customWidth="1"/>
    <col min="9" max="9" width="13.7265625" style="31" customWidth="1"/>
    <col min="10" max="10" width="17.1796875" style="31" customWidth="1"/>
    <col min="11" max="11" width="32.1796875" style="34" customWidth="1"/>
    <col min="12" max="12" width="30.453125" style="34" customWidth="1"/>
    <col min="13" max="13" width="11.453125" style="31" customWidth="1"/>
    <col min="14" max="14" width="15.1796875" style="32" customWidth="1"/>
    <col min="15" max="15" width="11.453125" style="31" customWidth="1"/>
    <col min="16" max="25" width="9.1796875" style="31" bestFit="1" customWidth="1"/>
    <col min="26" max="26" width="8.7265625" style="31" customWidth="1"/>
    <col min="27" max="16384" width="8.81640625" style="31"/>
  </cols>
  <sheetData>
    <row r="1" spans="1:15" s="30" customFormat="1" ht="39.75" customHeight="1" x14ac:dyDescent="0.35">
      <c r="A1" s="29" t="s">
        <v>306</v>
      </c>
      <c r="B1" s="29" t="s">
        <v>30</v>
      </c>
      <c r="C1" s="29" t="s">
        <v>25</v>
      </c>
      <c r="D1" s="29" t="s">
        <v>24</v>
      </c>
      <c r="E1" s="29" t="s">
        <v>27</v>
      </c>
      <c r="F1" s="29" t="s">
        <v>28</v>
      </c>
      <c r="G1" s="28" t="s">
        <v>29</v>
      </c>
      <c r="H1" s="35" t="s">
        <v>26</v>
      </c>
      <c r="I1" s="29" t="s">
        <v>280</v>
      </c>
      <c r="J1" s="29" t="s">
        <v>31</v>
      </c>
      <c r="K1" s="29" t="s">
        <v>307</v>
      </c>
      <c r="L1" s="29" t="s">
        <v>308</v>
      </c>
      <c r="M1" s="29" t="s">
        <v>309</v>
      </c>
      <c r="N1" s="29" t="s">
        <v>34</v>
      </c>
      <c r="O1" s="29" t="s">
        <v>35</v>
      </c>
    </row>
    <row r="2" spans="1:15" x14ac:dyDescent="0.35">
      <c r="A2" s="85" t="s">
        <v>3</v>
      </c>
      <c r="B2" s="84">
        <v>46178</v>
      </c>
      <c r="C2" s="86">
        <v>19559</v>
      </c>
      <c r="D2" s="85" t="s">
        <v>36</v>
      </c>
      <c r="E2" s="85" t="s">
        <v>63</v>
      </c>
      <c r="F2" s="85" t="s">
        <v>282</v>
      </c>
      <c r="G2" s="88" t="s">
        <v>40</v>
      </c>
      <c r="H2" s="85" t="s">
        <v>310</v>
      </c>
      <c r="I2" s="85" t="s">
        <v>283</v>
      </c>
      <c r="J2" s="85" t="s">
        <v>43</v>
      </c>
      <c r="K2" s="89">
        <v>46178</v>
      </c>
      <c r="L2" s="89">
        <v>46178</v>
      </c>
      <c r="M2" s="85">
        <f t="shared" ref="M2:M43" si="0">IF(NETWORKDAYS(K2,L2)=0,"",NETWORKDAYS(K2,L2))</f>
        <v>1</v>
      </c>
      <c r="N2" s="84">
        <v>46178</v>
      </c>
      <c r="O2" s="85">
        <v>23</v>
      </c>
    </row>
    <row r="3" spans="1:15" x14ac:dyDescent="0.35">
      <c r="A3" s="85" t="s">
        <v>3</v>
      </c>
      <c r="B3" s="84">
        <v>46185</v>
      </c>
      <c r="C3" s="86">
        <v>19560</v>
      </c>
      <c r="D3" s="85" t="s">
        <v>36</v>
      </c>
      <c r="E3" s="85" t="s">
        <v>63</v>
      </c>
      <c r="F3" s="85" t="s">
        <v>285</v>
      </c>
      <c r="G3" s="88" t="s">
        <v>40</v>
      </c>
      <c r="H3" s="85" t="s">
        <v>284</v>
      </c>
      <c r="I3" s="85" t="s">
        <v>283</v>
      </c>
      <c r="J3" s="85" t="s">
        <v>43</v>
      </c>
      <c r="K3" s="89">
        <v>46185</v>
      </c>
      <c r="L3" s="89">
        <v>46185</v>
      </c>
      <c r="M3" s="85">
        <f t="shared" si="0"/>
        <v>1</v>
      </c>
      <c r="N3" s="84">
        <v>46185</v>
      </c>
      <c r="O3" s="85">
        <v>24</v>
      </c>
    </row>
    <row r="4" spans="1:15" x14ac:dyDescent="0.35">
      <c r="A4" s="85" t="s">
        <v>3</v>
      </c>
      <c r="B4" s="84">
        <v>46154</v>
      </c>
      <c r="C4" s="86">
        <v>19561</v>
      </c>
      <c r="D4" s="85" t="s">
        <v>36</v>
      </c>
      <c r="E4" s="85" t="s">
        <v>63</v>
      </c>
      <c r="F4" s="85" t="s">
        <v>64</v>
      </c>
      <c r="G4" s="88" t="s">
        <v>40</v>
      </c>
      <c r="H4" s="85" t="s">
        <v>144</v>
      </c>
      <c r="I4" s="85"/>
      <c r="J4" s="85" t="s">
        <v>40</v>
      </c>
      <c r="K4" s="89">
        <v>46154</v>
      </c>
      <c r="L4" s="89">
        <v>46155</v>
      </c>
      <c r="M4" s="85">
        <f t="shared" si="0"/>
        <v>2</v>
      </c>
      <c r="N4" s="84">
        <v>46156</v>
      </c>
      <c r="O4" s="85">
        <v>20</v>
      </c>
    </row>
    <row r="5" spans="1:15" ht="29" x14ac:dyDescent="0.35">
      <c r="A5" s="85" t="s">
        <v>3</v>
      </c>
      <c r="B5" s="84">
        <v>46156</v>
      </c>
      <c r="C5" s="86">
        <v>19561</v>
      </c>
      <c r="D5" s="85" t="s">
        <v>36</v>
      </c>
      <c r="E5" s="85" t="s">
        <v>63</v>
      </c>
      <c r="F5" s="85" t="s">
        <v>64</v>
      </c>
      <c r="G5" s="88">
        <v>1</v>
      </c>
      <c r="H5" s="87" t="s">
        <v>65</v>
      </c>
      <c r="I5" s="85"/>
      <c r="J5" s="85" t="s">
        <v>66</v>
      </c>
      <c r="K5" s="89">
        <v>46156</v>
      </c>
      <c r="L5" s="89">
        <v>46156</v>
      </c>
      <c r="M5" s="85">
        <f>IF(NETWORKDAYS(K5,L5)=0,"",NETWORKDAYS(K5,L5))</f>
        <v>1</v>
      </c>
      <c r="N5" s="84">
        <v>46157</v>
      </c>
      <c r="O5" s="85">
        <v>20</v>
      </c>
    </row>
    <row r="6" spans="1:15" x14ac:dyDescent="0.35">
      <c r="A6" s="85" t="s">
        <v>3</v>
      </c>
      <c r="B6" s="84">
        <v>46160</v>
      </c>
      <c r="C6" s="86">
        <v>19561</v>
      </c>
      <c r="D6" s="85" t="s">
        <v>36</v>
      </c>
      <c r="E6" s="85" t="s">
        <v>63</v>
      </c>
      <c r="F6" s="85" t="s">
        <v>64</v>
      </c>
      <c r="G6" s="88" t="s">
        <v>68</v>
      </c>
      <c r="H6" s="85" t="s">
        <v>67</v>
      </c>
      <c r="I6" s="85"/>
      <c r="J6" s="85" t="s">
        <v>69</v>
      </c>
      <c r="K6" s="89">
        <v>46160</v>
      </c>
      <c r="L6" s="89">
        <v>46160</v>
      </c>
      <c r="M6" s="85">
        <f>IF(NETWORKDAYS(K6,L6)=0,"",NETWORKDAYS(K6,L6))</f>
        <v>1</v>
      </c>
      <c r="N6" s="84">
        <v>46161</v>
      </c>
      <c r="O6" s="85">
        <v>21</v>
      </c>
    </row>
    <row r="7" spans="1:15" x14ac:dyDescent="0.35">
      <c r="A7" s="85" t="s">
        <v>3</v>
      </c>
      <c r="B7" s="84">
        <v>46160</v>
      </c>
      <c r="C7" s="86">
        <v>19561</v>
      </c>
      <c r="D7" s="85" t="s">
        <v>36</v>
      </c>
      <c r="E7" s="85" t="s">
        <v>63</v>
      </c>
      <c r="F7" s="85" t="s">
        <v>64</v>
      </c>
      <c r="G7" s="88" t="s">
        <v>71</v>
      </c>
      <c r="H7" s="85" t="s">
        <v>70</v>
      </c>
      <c r="I7" s="85"/>
      <c r="J7" s="85" t="s">
        <v>72</v>
      </c>
      <c r="K7" s="89">
        <v>46160</v>
      </c>
      <c r="L7" s="89">
        <v>46160</v>
      </c>
      <c r="M7" s="85">
        <f t="shared" si="0"/>
        <v>1</v>
      </c>
      <c r="N7" s="84">
        <v>46161</v>
      </c>
      <c r="O7" s="85">
        <v>21</v>
      </c>
    </row>
    <row r="8" spans="1:15" x14ac:dyDescent="0.35">
      <c r="A8" s="85" t="s">
        <v>3</v>
      </c>
      <c r="B8" s="84">
        <v>46161</v>
      </c>
      <c r="C8" s="86">
        <v>19561</v>
      </c>
      <c r="D8" s="85" t="s">
        <v>36</v>
      </c>
      <c r="E8" s="85" t="s">
        <v>63</v>
      </c>
      <c r="F8" s="85" t="s">
        <v>64</v>
      </c>
      <c r="G8" s="88" t="s">
        <v>74</v>
      </c>
      <c r="H8" s="85" t="s">
        <v>73</v>
      </c>
      <c r="I8" s="85"/>
      <c r="J8" s="85" t="s">
        <v>75</v>
      </c>
      <c r="K8" s="89">
        <v>46161</v>
      </c>
      <c r="L8" s="89">
        <v>46175</v>
      </c>
      <c r="M8" s="85">
        <f t="shared" si="0"/>
        <v>11</v>
      </c>
      <c r="N8" s="84">
        <v>46176</v>
      </c>
      <c r="O8" s="85">
        <v>23</v>
      </c>
    </row>
    <row r="9" spans="1:15" x14ac:dyDescent="0.35">
      <c r="A9" s="85" t="s">
        <v>3</v>
      </c>
      <c r="B9" s="84">
        <v>46162</v>
      </c>
      <c r="C9" s="86">
        <v>19561</v>
      </c>
      <c r="D9" s="85" t="s">
        <v>36</v>
      </c>
      <c r="E9" s="85" t="s">
        <v>63</v>
      </c>
      <c r="F9" s="85" t="s">
        <v>64</v>
      </c>
      <c r="G9" s="88">
        <v>3</v>
      </c>
      <c r="H9" s="85" t="s">
        <v>311</v>
      </c>
      <c r="I9" s="85"/>
      <c r="J9" s="85" t="s">
        <v>77</v>
      </c>
      <c r="K9" s="89">
        <v>46162</v>
      </c>
      <c r="L9" s="89">
        <v>46162</v>
      </c>
      <c r="M9" s="85">
        <f t="shared" si="0"/>
        <v>1</v>
      </c>
      <c r="N9" s="84">
        <v>46163</v>
      </c>
      <c r="O9" s="85">
        <v>21</v>
      </c>
    </row>
    <row r="10" spans="1:15" x14ac:dyDescent="0.35">
      <c r="A10" s="85" t="s">
        <v>3</v>
      </c>
      <c r="B10" s="84">
        <v>46164</v>
      </c>
      <c r="C10" s="86">
        <v>19561</v>
      </c>
      <c r="D10" s="85" t="s">
        <v>36</v>
      </c>
      <c r="E10" s="85" t="s">
        <v>63</v>
      </c>
      <c r="F10" s="85" t="s">
        <v>64</v>
      </c>
      <c r="G10" s="88">
        <v>4</v>
      </c>
      <c r="H10" s="85" t="s">
        <v>78</v>
      </c>
      <c r="I10" s="85"/>
      <c r="J10" s="85" t="s">
        <v>72</v>
      </c>
      <c r="K10" s="89">
        <v>46164</v>
      </c>
      <c r="L10" s="89">
        <v>46164</v>
      </c>
      <c r="M10" s="85">
        <f t="shared" si="0"/>
        <v>1</v>
      </c>
      <c r="N10" s="84">
        <v>46168</v>
      </c>
      <c r="O10" s="85">
        <v>22</v>
      </c>
    </row>
    <row r="11" spans="1:15" x14ac:dyDescent="0.35">
      <c r="A11" s="85" t="s">
        <v>3</v>
      </c>
      <c r="B11" s="84">
        <v>46174</v>
      </c>
      <c r="C11" s="86">
        <v>19561</v>
      </c>
      <c r="D11" s="85" t="s">
        <v>36</v>
      </c>
      <c r="E11" s="85" t="s">
        <v>63</v>
      </c>
      <c r="F11" s="85" t="s">
        <v>64</v>
      </c>
      <c r="G11" s="88">
        <v>5</v>
      </c>
      <c r="H11" s="87" t="s">
        <v>79</v>
      </c>
      <c r="I11" s="85"/>
      <c r="J11" s="85" t="s">
        <v>61</v>
      </c>
      <c r="K11" s="89">
        <v>46174</v>
      </c>
      <c r="L11" s="89">
        <v>46175</v>
      </c>
      <c r="M11" s="85">
        <f t="shared" si="0"/>
        <v>2</v>
      </c>
      <c r="N11" s="84">
        <v>46176</v>
      </c>
      <c r="O11" s="85">
        <v>23</v>
      </c>
    </row>
    <row r="12" spans="1:15" x14ac:dyDescent="0.35">
      <c r="A12" s="85" t="s">
        <v>3</v>
      </c>
      <c r="B12" s="84">
        <v>46097</v>
      </c>
      <c r="C12" s="86">
        <v>19562</v>
      </c>
      <c r="D12" s="85" t="s">
        <v>36</v>
      </c>
      <c r="E12" s="85" t="s">
        <v>38</v>
      </c>
      <c r="F12" s="85" t="s">
        <v>39</v>
      </c>
      <c r="G12" s="88" t="s">
        <v>40</v>
      </c>
      <c r="H12" s="85" t="str" cm="1">
        <f t="array" ref="H12">IF(AND('All Papers'!D12&lt;&gt;"", 'All Papers'!E12&lt;&gt;"", 'All Papers'!F12&lt;&gt;"", 'All Papers'!G12&lt;&gt;""),
    IF(NOT(LEFT('All Papers'!F12,5)="Paper"),
        INDEX('Tasks Alphabetical'!C:C, MATCH(1,
        ('Tasks Alphabetical'!A:A='All Papers'!D12) *
        ('Tasks Alphabetical'!D:D='All Papers'!E12) *
        ('Tasks Alphabetical'!E:E='All Papers'!F12) *
        ('Tasks Alphabetical'!F:F='All Papers'!G12), 0)),
        IF(LEFT('All Papers'!F12,5)="Paper",
            INDEX('Exams Alphabetical'!C:C, MATCH(1,
            ('Exams Alphabetical'!A:A='All Papers'!D12) *
            ('Exams Alphabetical'!E:E='All Papers'!F12), 0)),
    "")),
"")</f>
        <v>Task 1a Pre-release</v>
      </c>
      <c r="I12" s="85"/>
      <c r="J12" s="85" t="s">
        <v>40</v>
      </c>
      <c r="K12" s="89">
        <v>46097</v>
      </c>
      <c r="L12" s="89">
        <v>46101</v>
      </c>
      <c r="M12" s="85">
        <f t="shared" si="0"/>
        <v>5</v>
      </c>
      <c r="N12" s="84">
        <v>46104</v>
      </c>
      <c r="O12" s="85">
        <v>13</v>
      </c>
    </row>
    <row r="13" spans="1:15" x14ac:dyDescent="0.35">
      <c r="A13" s="85" t="s">
        <v>3</v>
      </c>
      <c r="B13" s="84">
        <v>46104</v>
      </c>
      <c r="C13" s="86">
        <v>19562</v>
      </c>
      <c r="D13" s="85" t="s">
        <v>36</v>
      </c>
      <c r="E13" s="85" t="s">
        <v>38</v>
      </c>
      <c r="F13" s="85" t="s">
        <v>39</v>
      </c>
      <c r="G13" s="88">
        <v>1</v>
      </c>
      <c r="H13" s="85" t="s">
        <v>312</v>
      </c>
      <c r="I13" s="85"/>
      <c r="J13" s="85" t="s">
        <v>43</v>
      </c>
      <c r="K13" s="89">
        <v>46104</v>
      </c>
      <c r="L13" s="89">
        <v>46104</v>
      </c>
      <c r="M13" s="85">
        <f t="shared" si="0"/>
        <v>1</v>
      </c>
      <c r="N13" s="84">
        <v>46105</v>
      </c>
      <c r="O13" s="85">
        <v>13</v>
      </c>
    </row>
    <row r="14" spans="1:15" x14ac:dyDescent="0.35">
      <c r="A14" s="85" t="s">
        <v>3</v>
      </c>
      <c r="B14" s="84">
        <v>46106</v>
      </c>
      <c r="C14" s="86">
        <v>19562</v>
      </c>
      <c r="D14" s="85" t="s">
        <v>36</v>
      </c>
      <c r="E14" s="85" t="s">
        <v>38</v>
      </c>
      <c r="F14" s="85" t="s">
        <v>39</v>
      </c>
      <c r="G14" s="88">
        <v>2</v>
      </c>
      <c r="H14" s="85" t="s">
        <v>44</v>
      </c>
      <c r="I14" s="85"/>
      <c r="J14" s="85" t="s">
        <v>45</v>
      </c>
      <c r="K14" s="89">
        <v>46106</v>
      </c>
      <c r="L14" s="89">
        <v>46106</v>
      </c>
      <c r="M14" s="85">
        <f t="shared" si="0"/>
        <v>1</v>
      </c>
      <c r="N14" s="84">
        <v>46107</v>
      </c>
      <c r="O14" s="85">
        <v>13</v>
      </c>
    </row>
    <row r="15" spans="1:15" x14ac:dyDescent="0.35">
      <c r="A15" s="85" t="s">
        <v>3</v>
      </c>
      <c r="B15" s="84">
        <v>46108</v>
      </c>
      <c r="C15" s="86">
        <v>19562</v>
      </c>
      <c r="D15" s="85" t="s">
        <v>36</v>
      </c>
      <c r="E15" s="85" t="s">
        <v>38</v>
      </c>
      <c r="F15" s="85" t="s">
        <v>39</v>
      </c>
      <c r="G15" s="88">
        <v>3</v>
      </c>
      <c r="H15" s="85" t="s">
        <v>46</v>
      </c>
      <c r="I15" s="85"/>
      <c r="J15" s="85" t="s">
        <v>47</v>
      </c>
      <c r="K15" s="89">
        <v>46108</v>
      </c>
      <c r="L15" s="89">
        <v>46108</v>
      </c>
      <c r="M15" s="85">
        <f t="shared" si="0"/>
        <v>1</v>
      </c>
      <c r="N15" s="84">
        <v>46111</v>
      </c>
      <c r="O15" s="85">
        <v>14</v>
      </c>
    </row>
    <row r="16" spans="1:15" x14ac:dyDescent="0.35">
      <c r="A16" s="85" t="s">
        <v>3</v>
      </c>
      <c r="B16" s="84">
        <v>46127</v>
      </c>
      <c r="C16" s="86">
        <v>19562</v>
      </c>
      <c r="D16" s="85" t="s">
        <v>36</v>
      </c>
      <c r="E16" s="85" t="s">
        <v>38</v>
      </c>
      <c r="F16" s="85" t="s">
        <v>39</v>
      </c>
      <c r="G16" s="88">
        <v>4</v>
      </c>
      <c r="H16" s="85" t="s">
        <v>48</v>
      </c>
      <c r="I16" s="85"/>
      <c r="J16" s="85" t="s">
        <v>43</v>
      </c>
      <c r="K16" s="89">
        <v>46127</v>
      </c>
      <c r="L16" s="89">
        <v>46127</v>
      </c>
      <c r="M16" s="85">
        <f t="shared" si="0"/>
        <v>1</v>
      </c>
      <c r="N16" s="84">
        <v>46128</v>
      </c>
      <c r="O16" s="85">
        <v>16</v>
      </c>
    </row>
    <row r="17" spans="1:15" x14ac:dyDescent="0.35">
      <c r="A17" s="85" t="s">
        <v>3</v>
      </c>
      <c r="B17" s="84">
        <v>46104</v>
      </c>
      <c r="C17" s="86">
        <v>19562</v>
      </c>
      <c r="D17" s="85" t="s">
        <v>36</v>
      </c>
      <c r="E17" s="85" t="s">
        <v>38</v>
      </c>
      <c r="F17" s="85" t="s">
        <v>39</v>
      </c>
      <c r="G17" s="88" t="s">
        <v>40</v>
      </c>
      <c r="H17" s="85" t="s">
        <v>49</v>
      </c>
      <c r="I17" s="85"/>
      <c r="J17" s="85" t="s">
        <v>40</v>
      </c>
      <c r="K17" s="89">
        <v>46104</v>
      </c>
      <c r="L17" s="89">
        <v>46108</v>
      </c>
      <c r="M17" s="85">
        <f t="shared" si="0"/>
        <v>5</v>
      </c>
      <c r="N17" s="84">
        <v>46111</v>
      </c>
      <c r="O17" s="85">
        <v>14</v>
      </c>
    </row>
    <row r="18" spans="1:15" x14ac:dyDescent="0.35">
      <c r="A18" s="85" t="s">
        <v>3</v>
      </c>
      <c r="B18" s="84">
        <v>46129</v>
      </c>
      <c r="C18" s="86">
        <v>19562</v>
      </c>
      <c r="D18" s="85" t="s">
        <v>36</v>
      </c>
      <c r="E18" s="85" t="s">
        <v>38</v>
      </c>
      <c r="F18" s="85" t="s">
        <v>39</v>
      </c>
      <c r="G18" s="88">
        <v>5</v>
      </c>
      <c r="H18" s="85" t="s">
        <v>313</v>
      </c>
      <c r="I18" s="85"/>
      <c r="J18" s="85" t="s">
        <v>47</v>
      </c>
      <c r="K18" s="89">
        <v>46129</v>
      </c>
      <c r="L18" s="89">
        <v>46129</v>
      </c>
      <c r="M18" s="85">
        <f t="shared" si="0"/>
        <v>1</v>
      </c>
      <c r="N18" s="84">
        <v>45767</v>
      </c>
      <c r="O18" s="85">
        <v>17</v>
      </c>
    </row>
    <row r="19" spans="1:15" x14ac:dyDescent="0.35">
      <c r="A19" s="85" t="s">
        <v>3</v>
      </c>
      <c r="B19" s="84">
        <v>46132</v>
      </c>
      <c r="C19" s="86">
        <v>19562</v>
      </c>
      <c r="D19" s="85" t="s">
        <v>36</v>
      </c>
      <c r="E19" s="85" t="s">
        <v>38</v>
      </c>
      <c r="F19" s="85" t="s">
        <v>39</v>
      </c>
      <c r="G19" s="88">
        <v>6</v>
      </c>
      <c r="H19" s="85" t="s">
        <v>51</v>
      </c>
      <c r="I19" s="85"/>
      <c r="J19" s="85" t="s">
        <v>47</v>
      </c>
      <c r="K19" s="89">
        <v>46132</v>
      </c>
      <c r="L19" s="89">
        <v>46133</v>
      </c>
      <c r="M19" s="85">
        <f t="shared" si="0"/>
        <v>2</v>
      </c>
      <c r="N19" s="84">
        <v>46134</v>
      </c>
      <c r="O19" s="85">
        <v>17</v>
      </c>
    </row>
    <row r="20" spans="1:15" x14ac:dyDescent="0.35">
      <c r="A20" s="85" t="s">
        <v>3</v>
      </c>
      <c r="B20" s="84">
        <v>46136</v>
      </c>
      <c r="C20" s="86">
        <v>19562</v>
      </c>
      <c r="D20" s="85" t="s">
        <v>36</v>
      </c>
      <c r="E20" s="85" t="s">
        <v>38</v>
      </c>
      <c r="F20" s="85" t="s">
        <v>39</v>
      </c>
      <c r="G20" s="88">
        <v>7</v>
      </c>
      <c r="H20" s="85" t="s">
        <v>52</v>
      </c>
      <c r="I20" s="85"/>
      <c r="J20" s="85" t="s">
        <v>53</v>
      </c>
      <c r="K20" s="89">
        <v>46136</v>
      </c>
      <c r="L20" s="89">
        <v>46136</v>
      </c>
      <c r="M20" s="85">
        <f t="shared" si="0"/>
        <v>1</v>
      </c>
      <c r="N20" s="84">
        <v>46139</v>
      </c>
      <c r="O20" s="85">
        <v>18</v>
      </c>
    </row>
    <row r="21" spans="1:15" x14ac:dyDescent="0.35">
      <c r="A21" s="85" t="s">
        <v>3</v>
      </c>
      <c r="B21" s="84">
        <v>46139</v>
      </c>
      <c r="C21" s="86">
        <v>19562</v>
      </c>
      <c r="D21" s="85" t="s">
        <v>36</v>
      </c>
      <c r="E21" s="85" t="s">
        <v>38</v>
      </c>
      <c r="F21" s="85" t="s">
        <v>39</v>
      </c>
      <c r="G21" s="88" t="s">
        <v>55</v>
      </c>
      <c r="H21" s="85" t="s">
        <v>54</v>
      </c>
      <c r="I21" s="85"/>
      <c r="J21" s="85" t="s">
        <v>47</v>
      </c>
      <c r="K21" s="89">
        <v>46139</v>
      </c>
      <c r="L21" s="89">
        <v>46139</v>
      </c>
      <c r="M21" s="85">
        <f t="shared" si="0"/>
        <v>1</v>
      </c>
      <c r="N21" s="84">
        <v>46140</v>
      </c>
      <c r="O21" s="85">
        <v>18</v>
      </c>
    </row>
    <row r="22" spans="1:15" x14ac:dyDescent="0.35">
      <c r="A22" s="85" t="s">
        <v>3</v>
      </c>
      <c r="B22" s="84">
        <v>46141</v>
      </c>
      <c r="C22" s="86">
        <v>19562</v>
      </c>
      <c r="D22" s="85" t="s">
        <v>36</v>
      </c>
      <c r="E22" s="85" t="s">
        <v>38</v>
      </c>
      <c r="F22" s="85" t="s">
        <v>39</v>
      </c>
      <c r="G22" s="88" t="s">
        <v>57</v>
      </c>
      <c r="H22" s="85" t="s">
        <v>56</v>
      </c>
      <c r="I22" s="85"/>
      <c r="J22" s="85" t="s">
        <v>58</v>
      </c>
      <c r="K22" s="89">
        <v>46141</v>
      </c>
      <c r="L22" s="89">
        <v>46141</v>
      </c>
      <c r="M22" s="85">
        <f t="shared" si="0"/>
        <v>1</v>
      </c>
      <c r="N22" s="84">
        <v>46142</v>
      </c>
      <c r="O22" s="85">
        <v>18</v>
      </c>
    </row>
    <row r="23" spans="1:15" x14ac:dyDescent="0.35">
      <c r="A23" s="85" t="s">
        <v>3</v>
      </c>
      <c r="B23" s="84">
        <v>46143</v>
      </c>
      <c r="C23" s="86">
        <v>19562</v>
      </c>
      <c r="D23" s="85" t="s">
        <v>36</v>
      </c>
      <c r="E23" s="85" t="s">
        <v>38</v>
      </c>
      <c r="F23" s="85" t="s">
        <v>39</v>
      </c>
      <c r="G23" s="88" t="s">
        <v>60</v>
      </c>
      <c r="H23" s="85" t="s">
        <v>59</v>
      </c>
      <c r="I23" s="85"/>
      <c r="J23" s="85" t="s">
        <v>61</v>
      </c>
      <c r="K23" s="89">
        <v>46143</v>
      </c>
      <c r="L23" s="89">
        <v>46143</v>
      </c>
      <c r="M23" s="85">
        <f t="shared" si="0"/>
        <v>1</v>
      </c>
      <c r="N23" s="84">
        <v>46147</v>
      </c>
      <c r="O23" s="85">
        <v>19</v>
      </c>
    </row>
    <row r="24" spans="1:15" x14ac:dyDescent="0.35">
      <c r="A24" s="85" t="s">
        <v>3</v>
      </c>
      <c r="B24" s="84">
        <v>46184</v>
      </c>
      <c r="C24" s="86">
        <v>19572</v>
      </c>
      <c r="D24" s="85" t="s">
        <v>80</v>
      </c>
      <c r="E24" s="85" t="s">
        <v>63</v>
      </c>
      <c r="F24" s="85" t="s">
        <v>287</v>
      </c>
      <c r="G24" s="88" t="s">
        <v>40</v>
      </c>
      <c r="H24" s="85" t="s">
        <v>314</v>
      </c>
      <c r="I24" s="85" t="s">
        <v>283</v>
      </c>
      <c r="J24" s="85" t="s">
        <v>43</v>
      </c>
      <c r="K24" s="89">
        <v>46184</v>
      </c>
      <c r="L24" s="89">
        <v>46184</v>
      </c>
      <c r="M24" s="85">
        <f t="shared" si="0"/>
        <v>1</v>
      </c>
      <c r="N24" s="84">
        <v>46184</v>
      </c>
      <c r="O24" s="85">
        <v>24</v>
      </c>
    </row>
    <row r="25" spans="1:15" x14ac:dyDescent="0.35">
      <c r="A25" s="85" t="s">
        <v>3</v>
      </c>
      <c r="B25" s="84">
        <v>46153</v>
      </c>
      <c r="C25" s="86">
        <v>19573</v>
      </c>
      <c r="D25" s="85" t="s">
        <v>80</v>
      </c>
      <c r="E25" s="85" t="s">
        <v>63</v>
      </c>
      <c r="F25" s="85" t="s">
        <v>82</v>
      </c>
      <c r="G25" s="88" t="s">
        <v>83</v>
      </c>
      <c r="H25" s="85" t="s">
        <v>315</v>
      </c>
      <c r="I25" s="85"/>
      <c r="J25" s="85" t="s">
        <v>84</v>
      </c>
      <c r="K25" s="89">
        <v>46153</v>
      </c>
      <c r="L25" s="89">
        <v>46164</v>
      </c>
      <c r="M25" s="85">
        <f t="shared" si="0"/>
        <v>10</v>
      </c>
      <c r="N25" s="84">
        <v>46168</v>
      </c>
      <c r="O25" s="85">
        <v>22</v>
      </c>
    </row>
    <row r="26" spans="1:15" x14ac:dyDescent="0.35">
      <c r="A26" s="85" t="s">
        <v>3</v>
      </c>
      <c r="B26" s="84">
        <v>46153</v>
      </c>
      <c r="C26" s="86">
        <v>19575</v>
      </c>
      <c r="D26" s="85" t="s">
        <v>80</v>
      </c>
      <c r="E26" s="85" t="s">
        <v>63</v>
      </c>
      <c r="F26" s="85" t="s">
        <v>85</v>
      </c>
      <c r="G26" s="88" t="s">
        <v>83</v>
      </c>
      <c r="H26" s="85" t="s">
        <v>315</v>
      </c>
      <c r="I26" s="85"/>
      <c r="J26" s="85" t="s">
        <v>84</v>
      </c>
      <c r="K26" s="89">
        <v>46153</v>
      </c>
      <c r="L26" s="89">
        <v>46164</v>
      </c>
      <c r="M26" s="85">
        <f t="shared" ref="M26:M38" si="1">IF(NETWORKDAYS(K26,L26)=0,"",NETWORKDAYS(K26,L26))</f>
        <v>10</v>
      </c>
      <c r="N26" s="84">
        <v>46168</v>
      </c>
      <c r="O26" s="85">
        <v>22</v>
      </c>
    </row>
    <row r="27" spans="1:15" x14ac:dyDescent="0.35">
      <c r="A27" s="85" t="s">
        <v>3</v>
      </c>
      <c r="B27" s="84">
        <v>46153</v>
      </c>
      <c r="C27" s="86">
        <v>19576</v>
      </c>
      <c r="D27" s="85" t="s">
        <v>80</v>
      </c>
      <c r="E27" s="85" t="s">
        <v>63</v>
      </c>
      <c r="F27" s="85" t="s">
        <v>86</v>
      </c>
      <c r="G27" s="88" t="s">
        <v>83</v>
      </c>
      <c r="H27" s="85" t="s">
        <v>315</v>
      </c>
      <c r="I27" s="85"/>
      <c r="J27" s="85" t="s">
        <v>84</v>
      </c>
      <c r="K27" s="89">
        <v>46153</v>
      </c>
      <c r="L27" s="89">
        <v>46164</v>
      </c>
      <c r="M27" s="85">
        <f t="shared" si="1"/>
        <v>10</v>
      </c>
      <c r="N27" s="84">
        <v>46168</v>
      </c>
      <c r="O27" s="85">
        <v>22</v>
      </c>
    </row>
    <row r="28" spans="1:15" x14ac:dyDescent="0.35">
      <c r="A28" s="85" t="s">
        <v>3</v>
      </c>
      <c r="B28" s="84">
        <v>46153</v>
      </c>
      <c r="C28" s="86">
        <v>19577</v>
      </c>
      <c r="D28" s="85" t="s">
        <v>80</v>
      </c>
      <c r="E28" s="85" t="s">
        <v>63</v>
      </c>
      <c r="F28" s="85" t="s">
        <v>87</v>
      </c>
      <c r="G28" s="88" t="s">
        <v>83</v>
      </c>
      <c r="H28" s="85" t="s">
        <v>315</v>
      </c>
      <c r="I28" s="85"/>
      <c r="J28" s="85" t="s">
        <v>84</v>
      </c>
      <c r="K28" s="89">
        <v>46153</v>
      </c>
      <c r="L28" s="89">
        <v>46164</v>
      </c>
      <c r="M28" s="85">
        <f t="shared" si="1"/>
        <v>10</v>
      </c>
      <c r="N28" s="84">
        <v>46168</v>
      </c>
      <c r="O28" s="85">
        <v>22</v>
      </c>
    </row>
    <row r="29" spans="1:15" x14ac:dyDescent="0.35">
      <c r="A29" s="85" t="s">
        <v>3</v>
      </c>
      <c r="B29" s="84">
        <v>46048</v>
      </c>
      <c r="C29" s="86">
        <v>19574</v>
      </c>
      <c r="D29" s="85" t="s">
        <v>80</v>
      </c>
      <c r="E29" s="85" t="s">
        <v>38</v>
      </c>
      <c r="F29" s="85" t="s">
        <v>89</v>
      </c>
      <c r="G29" s="88">
        <v>1</v>
      </c>
      <c r="H29" s="85" t="s">
        <v>88</v>
      </c>
      <c r="I29" s="85"/>
      <c r="J29" s="85" t="s">
        <v>90</v>
      </c>
      <c r="K29" s="89">
        <v>46048</v>
      </c>
      <c r="L29" s="89">
        <v>46136</v>
      </c>
      <c r="M29" s="85">
        <f t="shared" si="1"/>
        <v>65</v>
      </c>
      <c r="N29" s="84">
        <v>46152</v>
      </c>
      <c r="O29" s="85">
        <v>19</v>
      </c>
    </row>
    <row r="30" spans="1:15" x14ac:dyDescent="0.35">
      <c r="A30" s="85" t="s">
        <v>3</v>
      </c>
      <c r="B30" s="84">
        <v>46125</v>
      </c>
      <c r="C30" s="86">
        <v>19574</v>
      </c>
      <c r="D30" s="85" t="s">
        <v>80</v>
      </c>
      <c r="E30" s="85" t="s">
        <v>38</v>
      </c>
      <c r="F30" s="85" t="s">
        <v>89</v>
      </c>
      <c r="G30" s="88">
        <v>2</v>
      </c>
      <c r="H30" s="85" t="s">
        <v>91</v>
      </c>
      <c r="I30" s="85"/>
      <c r="J30" s="85" t="s">
        <v>92</v>
      </c>
      <c r="K30" s="89">
        <v>46125</v>
      </c>
      <c r="L30" s="89">
        <v>46136</v>
      </c>
      <c r="M30" s="85">
        <f t="shared" si="1"/>
        <v>10</v>
      </c>
      <c r="N30" s="84">
        <v>46152</v>
      </c>
      <c r="O30" s="85">
        <v>19</v>
      </c>
    </row>
    <row r="31" spans="1:15" x14ac:dyDescent="0.35">
      <c r="A31" s="85" t="s">
        <v>3</v>
      </c>
      <c r="B31" s="84">
        <v>46048</v>
      </c>
      <c r="C31" s="86">
        <v>19579</v>
      </c>
      <c r="D31" s="85" t="s">
        <v>80</v>
      </c>
      <c r="E31" s="85" t="s">
        <v>38</v>
      </c>
      <c r="F31" s="85" t="s">
        <v>93</v>
      </c>
      <c r="G31" s="88">
        <v>1</v>
      </c>
      <c r="H31" s="85" t="s">
        <v>88</v>
      </c>
      <c r="I31" s="85"/>
      <c r="J31" s="85" t="s">
        <v>90</v>
      </c>
      <c r="K31" s="89">
        <v>46048</v>
      </c>
      <c r="L31" s="89">
        <v>46136</v>
      </c>
      <c r="M31" s="85">
        <f t="shared" si="1"/>
        <v>65</v>
      </c>
      <c r="N31" s="84">
        <v>46152</v>
      </c>
      <c r="O31" s="85">
        <v>19</v>
      </c>
    </row>
    <row r="32" spans="1:15" x14ac:dyDescent="0.35">
      <c r="A32" s="85" t="s">
        <v>3</v>
      </c>
      <c r="B32" s="84">
        <v>46125</v>
      </c>
      <c r="C32" s="86">
        <v>19579</v>
      </c>
      <c r="D32" s="85" t="s">
        <v>80</v>
      </c>
      <c r="E32" s="85" t="s">
        <v>38</v>
      </c>
      <c r="F32" s="85" t="s">
        <v>93</v>
      </c>
      <c r="G32" s="88">
        <v>2</v>
      </c>
      <c r="H32" s="85" t="s">
        <v>91</v>
      </c>
      <c r="I32" s="85"/>
      <c r="J32" s="85" t="s">
        <v>94</v>
      </c>
      <c r="K32" s="89">
        <v>46125</v>
      </c>
      <c r="L32" s="89">
        <v>46136</v>
      </c>
      <c r="M32" s="85">
        <f t="shared" si="1"/>
        <v>10</v>
      </c>
      <c r="N32" s="84">
        <v>46152</v>
      </c>
      <c r="O32" s="85">
        <v>19</v>
      </c>
    </row>
    <row r="33" spans="1:15" x14ac:dyDescent="0.35">
      <c r="A33" s="85" t="s">
        <v>3</v>
      </c>
      <c r="B33" s="84">
        <v>46048</v>
      </c>
      <c r="C33" s="86">
        <v>19578</v>
      </c>
      <c r="D33" s="85" t="s">
        <v>80</v>
      </c>
      <c r="E33" s="85" t="s">
        <v>38</v>
      </c>
      <c r="F33" s="85" t="s">
        <v>95</v>
      </c>
      <c r="G33" s="88">
        <v>1</v>
      </c>
      <c r="H33" s="85" t="s">
        <v>88</v>
      </c>
      <c r="I33" s="85"/>
      <c r="J33" s="85" t="s">
        <v>96</v>
      </c>
      <c r="K33" s="89">
        <v>46048</v>
      </c>
      <c r="L33" s="89">
        <v>46136</v>
      </c>
      <c r="M33" s="85">
        <f t="shared" si="1"/>
        <v>65</v>
      </c>
      <c r="N33" s="84">
        <v>46152</v>
      </c>
      <c r="O33" s="85">
        <v>19</v>
      </c>
    </row>
    <row r="34" spans="1:15" x14ac:dyDescent="0.35">
      <c r="A34" s="85" t="s">
        <v>3</v>
      </c>
      <c r="B34" s="84">
        <v>46125</v>
      </c>
      <c r="C34" s="86">
        <v>19578</v>
      </c>
      <c r="D34" s="85" t="s">
        <v>80</v>
      </c>
      <c r="E34" s="85" t="s">
        <v>38</v>
      </c>
      <c r="F34" s="85" t="s">
        <v>95</v>
      </c>
      <c r="G34" s="88">
        <v>2</v>
      </c>
      <c r="H34" s="85" t="s">
        <v>91</v>
      </c>
      <c r="I34" s="85"/>
      <c r="J34" s="85" t="s">
        <v>92</v>
      </c>
      <c r="K34" s="89">
        <v>46125</v>
      </c>
      <c r="L34" s="89">
        <v>46136</v>
      </c>
      <c r="M34" s="85">
        <f t="shared" si="1"/>
        <v>10</v>
      </c>
      <c r="N34" s="84">
        <v>46152</v>
      </c>
      <c r="O34" s="85">
        <v>19</v>
      </c>
    </row>
    <row r="35" spans="1:15" x14ac:dyDescent="0.35">
      <c r="A35" s="85" t="s">
        <v>3</v>
      </c>
      <c r="B35" s="84">
        <v>46048</v>
      </c>
      <c r="C35" s="86">
        <v>19580</v>
      </c>
      <c r="D35" s="85" t="s">
        <v>80</v>
      </c>
      <c r="E35" s="85" t="s">
        <v>38</v>
      </c>
      <c r="F35" s="85" t="s">
        <v>97</v>
      </c>
      <c r="G35" s="88">
        <v>1</v>
      </c>
      <c r="H35" s="85" t="s">
        <v>88</v>
      </c>
      <c r="I35" s="85"/>
      <c r="J35" s="85" t="s">
        <v>98</v>
      </c>
      <c r="K35" s="89">
        <v>46048</v>
      </c>
      <c r="L35" s="89">
        <v>46136</v>
      </c>
      <c r="M35" s="85">
        <f t="shared" si="1"/>
        <v>65</v>
      </c>
      <c r="N35" s="84">
        <v>46152</v>
      </c>
      <c r="O35" s="85">
        <v>19</v>
      </c>
    </row>
    <row r="36" spans="1:15" x14ac:dyDescent="0.35">
      <c r="A36" s="85" t="s">
        <v>3</v>
      </c>
      <c r="B36" s="84">
        <v>46125</v>
      </c>
      <c r="C36" s="86">
        <v>19580</v>
      </c>
      <c r="D36" s="85" t="s">
        <v>80</v>
      </c>
      <c r="E36" s="85" t="s">
        <v>38</v>
      </c>
      <c r="F36" s="85" t="s">
        <v>97</v>
      </c>
      <c r="G36" s="88">
        <v>2</v>
      </c>
      <c r="H36" s="85" t="s">
        <v>91</v>
      </c>
      <c r="I36" s="85"/>
      <c r="J36" s="85" t="s">
        <v>84</v>
      </c>
      <c r="K36" s="89">
        <v>46125</v>
      </c>
      <c r="L36" s="89">
        <v>46136</v>
      </c>
      <c r="M36" s="85">
        <f t="shared" si="1"/>
        <v>10</v>
      </c>
      <c r="N36" s="84">
        <v>46152</v>
      </c>
      <c r="O36" s="85">
        <v>19</v>
      </c>
    </row>
    <row r="37" spans="1:15" x14ac:dyDescent="0.35">
      <c r="A37" s="85" t="s">
        <v>3</v>
      </c>
      <c r="B37" s="84">
        <v>46048</v>
      </c>
      <c r="C37" s="86">
        <v>19581</v>
      </c>
      <c r="D37" s="85" t="s">
        <v>80</v>
      </c>
      <c r="E37" s="85" t="s">
        <v>38</v>
      </c>
      <c r="F37" s="85" t="s">
        <v>99</v>
      </c>
      <c r="G37" s="88">
        <v>1</v>
      </c>
      <c r="H37" s="85" t="s">
        <v>88</v>
      </c>
      <c r="I37" s="85"/>
      <c r="J37" s="85" t="s">
        <v>98</v>
      </c>
      <c r="K37" s="89">
        <v>46048</v>
      </c>
      <c r="L37" s="89">
        <v>46136</v>
      </c>
      <c r="M37" s="85">
        <f t="shared" si="1"/>
        <v>65</v>
      </c>
      <c r="N37" s="84">
        <v>46152</v>
      </c>
      <c r="O37" s="85">
        <v>19</v>
      </c>
    </row>
    <row r="38" spans="1:15" x14ac:dyDescent="0.35">
      <c r="A38" s="85" t="s">
        <v>3</v>
      </c>
      <c r="B38" s="84">
        <v>46125</v>
      </c>
      <c r="C38" s="86">
        <v>19581</v>
      </c>
      <c r="D38" s="85" t="s">
        <v>80</v>
      </c>
      <c r="E38" s="85" t="s">
        <v>38</v>
      </c>
      <c r="F38" s="85" t="s">
        <v>99</v>
      </c>
      <c r="G38" s="88">
        <v>2</v>
      </c>
      <c r="H38" s="85" t="s">
        <v>91</v>
      </c>
      <c r="I38" s="85"/>
      <c r="J38" s="85" t="s">
        <v>100</v>
      </c>
      <c r="K38" s="89">
        <v>46125</v>
      </c>
      <c r="L38" s="89">
        <v>46136</v>
      </c>
      <c r="M38" s="85">
        <f t="shared" si="1"/>
        <v>10</v>
      </c>
      <c r="N38" s="84">
        <v>46152</v>
      </c>
      <c r="O38" s="85">
        <v>19</v>
      </c>
    </row>
    <row r="39" spans="1:15" x14ac:dyDescent="0.35">
      <c r="A39" s="85" t="s">
        <v>3</v>
      </c>
      <c r="B39" s="84">
        <v>46177</v>
      </c>
      <c r="C39" s="86" t="s">
        <v>289</v>
      </c>
      <c r="D39" s="85" t="s">
        <v>288</v>
      </c>
      <c r="E39" s="85" t="s">
        <v>63</v>
      </c>
      <c r="F39" s="85" t="s">
        <v>282</v>
      </c>
      <c r="G39" s="88" t="s">
        <v>40</v>
      </c>
      <c r="H39" s="85" t="s">
        <v>316</v>
      </c>
      <c r="I39" s="85" t="s">
        <v>283</v>
      </c>
      <c r="J39" s="85" t="s">
        <v>43</v>
      </c>
      <c r="K39" s="89">
        <v>46177</v>
      </c>
      <c r="L39" s="89">
        <v>46177</v>
      </c>
      <c r="M39" s="85">
        <f t="shared" si="0"/>
        <v>1</v>
      </c>
      <c r="N39" s="84">
        <v>46177</v>
      </c>
      <c r="O39" s="85">
        <v>23</v>
      </c>
    </row>
    <row r="40" spans="1:15" x14ac:dyDescent="0.35">
      <c r="A40" s="85" t="s">
        <v>3</v>
      </c>
      <c r="B40" s="84">
        <v>46184</v>
      </c>
      <c r="C40" s="86" t="s">
        <v>292</v>
      </c>
      <c r="D40" s="85" t="s">
        <v>288</v>
      </c>
      <c r="E40" s="85" t="s">
        <v>63</v>
      </c>
      <c r="F40" s="85" t="s">
        <v>285</v>
      </c>
      <c r="G40" s="88" t="s">
        <v>40</v>
      </c>
      <c r="H40" s="85" t="s">
        <v>317</v>
      </c>
      <c r="I40" s="85" t="s">
        <v>283</v>
      </c>
      <c r="J40" s="85" t="s">
        <v>43</v>
      </c>
      <c r="K40" s="89">
        <v>46184</v>
      </c>
      <c r="L40" s="89">
        <v>46184</v>
      </c>
      <c r="M40" s="85">
        <f t="shared" si="0"/>
        <v>1</v>
      </c>
      <c r="N40" s="84">
        <v>46184</v>
      </c>
      <c r="O40" s="85">
        <v>24</v>
      </c>
    </row>
    <row r="41" spans="1:15" x14ac:dyDescent="0.35">
      <c r="A41" s="85" t="s">
        <v>3</v>
      </c>
      <c r="B41" s="84">
        <v>46147</v>
      </c>
      <c r="C41" s="86" t="s">
        <v>136</v>
      </c>
      <c r="D41" s="85" t="s">
        <v>288</v>
      </c>
      <c r="E41" s="85" t="s">
        <v>63</v>
      </c>
      <c r="F41" s="85" t="s">
        <v>318</v>
      </c>
      <c r="G41" s="88" t="s">
        <v>40</v>
      </c>
      <c r="H41" s="85" t="s">
        <v>144</v>
      </c>
      <c r="I41" s="85"/>
      <c r="J41" s="85" t="s">
        <v>40</v>
      </c>
      <c r="K41" s="89">
        <v>46147</v>
      </c>
      <c r="L41" s="89">
        <v>46148</v>
      </c>
      <c r="M41" s="85">
        <f t="shared" si="0"/>
        <v>2</v>
      </c>
      <c r="N41" s="84">
        <v>46149</v>
      </c>
      <c r="O41" s="85">
        <v>19</v>
      </c>
    </row>
    <row r="42" spans="1:15" x14ac:dyDescent="0.35">
      <c r="A42" s="85" t="s">
        <v>3</v>
      </c>
      <c r="B42" s="84">
        <v>46149</v>
      </c>
      <c r="C42" s="86" t="s">
        <v>136</v>
      </c>
      <c r="D42" s="85" t="s">
        <v>288</v>
      </c>
      <c r="E42" s="85" t="s">
        <v>63</v>
      </c>
      <c r="F42" s="85" t="s">
        <v>318</v>
      </c>
      <c r="G42" s="88">
        <v>1</v>
      </c>
      <c r="H42" s="85" t="s">
        <v>319</v>
      </c>
      <c r="I42" s="85"/>
      <c r="J42" s="85" t="s">
        <v>43</v>
      </c>
      <c r="K42" s="89">
        <v>46149</v>
      </c>
      <c r="L42" s="89">
        <v>46157</v>
      </c>
      <c r="M42" s="85">
        <f t="shared" si="0"/>
        <v>7</v>
      </c>
      <c r="N42" s="84">
        <v>46160</v>
      </c>
      <c r="O42" s="85">
        <v>21</v>
      </c>
    </row>
    <row r="43" spans="1:15" x14ac:dyDescent="0.35">
      <c r="A43" s="85" t="s">
        <v>3</v>
      </c>
      <c r="B43" s="84">
        <v>46149</v>
      </c>
      <c r="C43" s="86" t="s">
        <v>136</v>
      </c>
      <c r="D43" s="85" t="s">
        <v>288</v>
      </c>
      <c r="E43" s="85" t="s">
        <v>63</v>
      </c>
      <c r="F43" s="85" t="s">
        <v>318</v>
      </c>
      <c r="G43" s="88">
        <v>2</v>
      </c>
      <c r="H43" s="85" t="s">
        <v>320</v>
      </c>
      <c r="I43" s="85"/>
      <c r="J43" s="85" t="s">
        <v>140</v>
      </c>
      <c r="K43" s="89">
        <v>46149</v>
      </c>
      <c r="L43" s="89">
        <v>46157</v>
      </c>
      <c r="M43" s="85">
        <f t="shared" si="0"/>
        <v>7</v>
      </c>
      <c r="N43" s="84">
        <v>46160</v>
      </c>
      <c r="O43" s="85">
        <v>21</v>
      </c>
    </row>
    <row r="44" spans="1:15" x14ac:dyDescent="0.35">
      <c r="A44" s="85" t="s">
        <v>3</v>
      </c>
      <c r="B44" s="84">
        <v>46160</v>
      </c>
      <c r="C44" s="86" t="s">
        <v>136</v>
      </c>
      <c r="D44" s="85" t="s">
        <v>288</v>
      </c>
      <c r="E44" s="85" t="s">
        <v>63</v>
      </c>
      <c r="F44" s="85" t="s">
        <v>318</v>
      </c>
      <c r="G44" s="88">
        <v>3</v>
      </c>
      <c r="H44" s="85" t="s">
        <v>141</v>
      </c>
      <c r="I44" s="85"/>
      <c r="J44" s="85" t="s">
        <v>61</v>
      </c>
      <c r="K44" s="89">
        <v>46160</v>
      </c>
      <c r="L44" s="89">
        <v>46160</v>
      </c>
      <c r="M44" s="85">
        <f t="shared" ref="M44:M69" si="2">IF(NETWORKDAYS(K44,L44)=0,"",NETWORKDAYS(K44,L44))</f>
        <v>1</v>
      </c>
      <c r="N44" s="84">
        <v>46161</v>
      </c>
      <c r="O44" s="85">
        <v>21</v>
      </c>
    </row>
    <row r="45" spans="1:15" x14ac:dyDescent="0.35">
      <c r="A45" s="85" t="s">
        <v>3</v>
      </c>
      <c r="B45" s="84">
        <v>46161</v>
      </c>
      <c r="C45" s="86" t="s">
        <v>136</v>
      </c>
      <c r="D45" s="85" t="s">
        <v>288</v>
      </c>
      <c r="E45" s="85" t="s">
        <v>63</v>
      </c>
      <c r="F45" s="85" t="s">
        <v>318</v>
      </c>
      <c r="G45" s="88">
        <v>4</v>
      </c>
      <c r="H45" s="85" t="s">
        <v>321</v>
      </c>
      <c r="I45" s="85"/>
      <c r="J45" s="85" t="s">
        <v>111</v>
      </c>
      <c r="K45" s="89">
        <v>46161</v>
      </c>
      <c r="L45" s="89">
        <v>46164</v>
      </c>
      <c r="M45" s="85">
        <f t="shared" si="2"/>
        <v>4</v>
      </c>
      <c r="N45" s="84">
        <v>46168</v>
      </c>
      <c r="O45" s="85">
        <v>22</v>
      </c>
    </row>
    <row r="46" spans="1:15" ht="29" x14ac:dyDescent="0.35">
      <c r="A46" s="85" t="s">
        <v>3</v>
      </c>
      <c r="B46" s="84">
        <v>46104</v>
      </c>
      <c r="C46" s="86">
        <v>19532</v>
      </c>
      <c r="D46" s="85" t="s">
        <v>101</v>
      </c>
      <c r="E46" s="85" t="s">
        <v>38</v>
      </c>
      <c r="F46" s="87" t="s">
        <v>128</v>
      </c>
      <c r="G46" s="88">
        <v>1</v>
      </c>
      <c r="H46" s="85" t="str" cm="1">
        <f t="array" ref="H46">IF(AND('All Papers'!D46&lt;&gt;"", 'All Papers'!E46&lt;&gt;"", 'All Papers'!F46&lt;&gt;"", 'All Papers'!G46&lt;&gt;""),
    IF(NOT(LEFT('All Papers'!F46,5)="Paper"),
        INDEX('Tasks Alphabetical'!C:C, MATCH(1,
        ('Tasks Alphabetical'!A:A='All Papers'!D46) *
        ('Tasks Alphabetical'!D:D='All Papers'!E46) *
        ('Tasks Alphabetical'!E:E='All Papers'!F46) *
        ('Tasks Alphabetical'!F:F='All Papers'!G46), 0)),
        IF(LEFT('All Papers'!F46,5)="Paper",
            INDEX('Exams Alphabetical'!C:C, MATCH(1,
            ('Exams Alphabetical'!A:A='All Papers'!D46) *
            ('Exams Alphabetical'!E:E='All Papers'!F46), 0)),
    "")),
"")</f>
        <v>Planning a survey</v>
      </c>
      <c r="I46" s="85"/>
      <c r="J46" s="85" t="s">
        <v>66</v>
      </c>
      <c r="K46" s="89">
        <v>46104</v>
      </c>
      <c r="L46" s="89">
        <v>46108</v>
      </c>
      <c r="M46" s="85">
        <f t="shared" si="2"/>
        <v>5</v>
      </c>
      <c r="N46" s="84">
        <v>46111</v>
      </c>
      <c r="O46" s="85">
        <v>16</v>
      </c>
    </row>
    <row r="47" spans="1:15" ht="29" x14ac:dyDescent="0.35">
      <c r="A47" s="85" t="s">
        <v>3</v>
      </c>
      <c r="B47" s="84">
        <v>46104</v>
      </c>
      <c r="C47" s="86">
        <v>19532</v>
      </c>
      <c r="D47" s="85" t="s">
        <v>101</v>
      </c>
      <c r="E47" s="85" t="s">
        <v>38</v>
      </c>
      <c r="F47" s="87" t="s">
        <v>128</v>
      </c>
      <c r="G47" s="88">
        <v>2</v>
      </c>
      <c r="H47" s="85" t="str" cm="1">
        <f t="array" ref="H47">IF(AND('All Papers'!D47&lt;&gt;"", 'All Papers'!E47&lt;&gt;"", 'All Papers'!F47&lt;&gt;"", 'All Papers'!G47&lt;&gt;""),
    IF(NOT(LEFT('All Papers'!F47,5)="Paper"),
        INDEX('Tasks Alphabetical'!C:C, MATCH(1,
        ('Tasks Alphabetical'!A:A='All Papers'!D47) *
        ('Tasks Alphabetical'!D:D='All Papers'!E47) *
        ('Tasks Alphabetical'!E:E='All Papers'!F47) *
        ('Tasks Alphabetical'!F:F='All Papers'!G47), 0)),
        IF(LEFT('All Papers'!F47,5)="Paper",
            INDEX('Exams Alphabetical'!C:C, MATCH(1,
            ('Exams Alphabetical'!A:A='All Papers'!D47) *
            ('Exams Alphabetical'!E:E='All Papers'!F47), 0)),
    "")),
"")</f>
        <v>Practical surveying</v>
      </c>
      <c r="I47" s="85"/>
      <c r="J47" s="85" t="s">
        <v>66</v>
      </c>
      <c r="K47" s="89">
        <v>46104</v>
      </c>
      <c r="L47" s="89">
        <v>46136</v>
      </c>
      <c r="M47" s="85">
        <f t="shared" si="2"/>
        <v>25</v>
      </c>
      <c r="N47" s="84">
        <v>46139</v>
      </c>
      <c r="O47" s="85">
        <v>18</v>
      </c>
    </row>
    <row r="48" spans="1:15" ht="29" x14ac:dyDescent="0.35">
      <c r="A48" s="85" t="s">
        <v>3</v>
      </c>
      <c r="B48" s="84">
        <v>46132</v>
      </c>
      <c r="C48" s="86">
        <v>19532</v>
      </c>
      <c r="D48" s="85" t="s">
        <v>101</v>
      </c>
      <c r="E48" s="85" t="s">
        <v>38</v>
      </c>
      <c r="F48" s="87" t="s">
        <v>128</v>
      </c>
      <c r="G48" s="88">
        <v>3</v>
      </c>
      <c r="H48" s="85" t="str" cm="1">
        <f t="array" ref="H48">IF(AND('All Papers'!D48&lt;&gt;"", 'All Papers'!E48&lt;&gt;"", 'All Papers'!F48&lt;&gt;"", 'All Papers'!G48&lt;&gt;""),
    IF(NOT(LEFT('All Papers'!F48,5)="Paper"),
        INDEX('Tasks Alphabetical'!C:C, MATCH(1,
        ('Tasks Alphabetical'!A:A='All Papers'!D48) *
        ('Tasks Alphabetical'!D:D='All Papers'!E48) *
        ('Tasks Alphabetical'!E:E='All Papers'!F48) *
        ('Tasks Alphabetical'!F:F='All Papers'!G48), 0)),
        IF(LEFT('All Papers'!F48,5)="Paper",
            INDEX('Exams Alphabetical'!C:C, MATCH(1,
            ('Exams Alphabetical'!A:A='All Papers'!D48) *
            ('Exams Alphabetical'!E:E='All Papers'!F48), 0)),
    "")),
"")</f>
        <v>Calculating and managing waste on the site</v>
      </c>
      <c r="I48" s="85"/>
      <c r="J48" s="85" t="s">
        <v>43</v>
      </c>
      <c r="K48" s="89">
        <v>46132</v>
      </c>
      <c r="L48" s="89">
        <v>46132</v>
      </c>
      <c r="M48" s="85">
        <f t="shared" si="2"/>
        <v>1</v>
      </c>
      <c r="N48" s="84">
        <v>46133</v>
      </c>
      <c r="O48" s="85">
        <v>17</v>
      </c>
    </row>
    <row r="49" spans="1:15" ht="29" x14ac:dyDescent="0.35">
      <c r="A49" s="85" t="s">
        <v>3</v>
      </c>
      <c r="B49" s="84">
        <v>46134</v>
      </c>
      <c r="C49" s="86">
        <v>19532</v>
      </c>
      <c r="D49" s="85" t="s">
        <v>101</v>
      </c>
      <c r="E49" s="85" t="s">
        <v>38</v>
      </c>
      <c r="F49" s="87" t="s">
        <v>128</v>
      </c>
      <c r="G49" s="88">
        <v>4</v>
      </c>
      <c r="H49" s="85" t="str" cm="1">
        <f t="array" ref="H49">IF(AND('All Papers'!D49&lt;&gt;"", 'All Papers'!E49&lt;&gt;"", 'All Papers'!F49&lt;&gt;"", 'All Papers'!G49&lt;&gt;""),
    IF(NOT(LEFT('All Papers'!F49,5)="Paper"),
        INDEX('Tasks Alphabetical'!C:C, MATCH(1,
        ('Tasks Alphabetical'!A:A='All Papers'!D49) *
        ('Tasks Alphabetical'!D:D='All Papers'!E49) *
        ('Tasks Alphabetical'!E:E='All Papers'!F49) *
        ('Tasks Alphabetical'!F:F='All Papers'!G49), 0)),
        IF(LEFT('All Papers'!F49,5)="Paper",
            INDEX('Exams Alphabetical'!C:C, MATCH(1,
            ('Exams Alphabetical'!A:A='All Papers'!D49) *
            ('Exams Alphabetical'!E:E='All Papers'!F49), 0)),
    "")),
"")</f>
        <v>Quantity surveying</v>
      </c>
      <c r="I49" s="85"/>
      <c r="J49" s="85" t="s">
        <v>66</v>
      </c>
      <c r="K49" s="89">
        <v>46134</v>
      </c>
      <c r="L49" s="89">
        <v>46134</v>
      </c>
      <c r="M49" s="85">
        <f t="shared" si="2"/>
        <v>1</v>
      </c>
      <c r="N49" s="84">
        <v>46135</v>
      </c>
      <c r="O49" s="85">
        <v>17</v>
      </c>
    </row>
    <row r="50" spans="1:15" ht="29" x14ac:dyDescent="0.35">
      <c r="A50" s="85" t="s">
        <v>3</v>
      </c>
      <c r="B50" s="84">
        <v>46136</v>
      </c>
      <c r="C50" s="86">
        <v>19532</v>
      </c>
      <c r="D50" s="85" t="s">
        <v>101</v>
      </c>
      <c r="E50" s="85" t="s">
        <v>38</v>
      </c>
      <c r="F50" s="87" t="s">
        <v>128</v>
      </c>
      <c r="G50" s="88">
        <v>5</v>
      </c>
      <c r="H50" s="85" t="str" cm="1">
        <f t="array" ref="H50">IF(AND('All Papers'!D50&lt;&gt;"", 'All Papers'!E50&lt;&gt;"", 'All Papers'!F50&lt;&gt;"", 'All Papers'!G50&lt;&gt;""),
    IF(NOT(LEFT('All Papers'!F50,5)="Paper"),
        INDEX('Tasks Alphabetical'!C:C, MATCH(1,
        ('Tasks Alphabetical'!A:A='All Papers'!D50) *
        ('Tasks Alphabetical'!D:D='All Papers'!E50) *
        ('Tasks Alphabetical'!E:E='All Papers'!F50) *
        ('Tasks Alphabetical'!F:F='All Papers'!G50), 0)),
        IF(LEFT('All Papers'!F50,5)="Paper",
            INDEX('Exams Alphabetical'!C:C, MATCH(1,
            ('Exams Alphabetical'!A:A='All Papers'!D50) *
            ('Exams Alphabetical'!E:E='All Papers'!F50), 0)),
    "")),
"")</f>
        <v>Redesign of given buildings</v>
      </c>
      <c r="I50" s="85"/>
      <c r="J50" s="85" t="s">
        <v>66</v>
      </c>
      <c r="K50" s="89">
        <v>46136</v>
      </c>
      <c r="L50" s="89">
        <v>46149</v>
      </c>
      <c r="M50" s="85">
        <f t="shared" si="2"/>
        <v>10</v>
      </c>
      <c r="N50" s="84">
        <v>46150</v>
      </c>
      <c r="O50" s="85">
        <v>19</v>
      </c>
    </row>
    <row r="51" spans="1:15" ht="29" x14ac:dyDescent="0.35">
      <c r="A51" s="85" t="s">
        <v>3</v>
      </c>
      <c r="B51" s="84">
        <v>46136</v>
      </c>
      <c r="C51" s="86">
        <v>19532</v>
      </c>
      <c r="D51" s="85" t="s">
        <v>101</v>
      </c>
      <c r="E51" s="85" t="s">
        <v>38</v>
      </c>
      <c r="F51" s="87" t="s">
        <v>128</v>
      </c>
      <c r="G51" s="88">
        <v>6</v>
      </c>
      <c r="H51" s="85" t="str" cm="1">
        <f t="array" ref="H51">IF(AND('All Papers'!D51&lt;&gt;"", 'All Papers'!E51&lt;&gt;"", 'All Papers'!F51&lt;&gt;"", 'All Papers'!G51&lt;&gt;""),
    IF(NOT(LEFT('All Papers'!F51,5)="Paper"),
        INDEX('Tasks Alphabetical'!C:C, MATCH(1,
        ('Tasks Alphabetical'!A:A='All Papers'!D51) *
        ('Tasks Alphabetical'!D:D='All Papers'!E51) *
        ('Tasks Alphabetical'!E:E='All Papers'!F51) *
        ('Tasks Alphabetical'!F:F='All Papers'!G51), 0)),
        IF(LEFT('All Papers'!F51,5)="Paper",
            INDEX('Exams Alphabetical'!C:C, MATCH(1,
            ('Exams Alphabetical'!A:A='All Papers'!D51) *
            ('Exams Alphabetical'!E:E='All Papers'!F51), 0)),
    "")),
"")</f>
        <v xml:space="preserve">Project management &amp; stakeholder management </v>
      </c>
      <c r="I51" s="85"/>
      <c r="J51" s="85" t="s">
        <v>66</v>
      </c>
      <c r="K51" s="89">
        <v>46136</v>
      </c>
      <c r="L51" s="89">
        <v>46149</v>
      </c>
      <c r="M51" s="85">
        <f t="shared" si="2"/>
        <v>10</v>
      </c>
      <c r="N51" s="84">
        <v>46150</v>
      </c>
      <c r="O51" s="85">
        <v>19</v>
      </c>
    </row>
    <row r="52" spans="1:15" ht="29" x14ac:dyDescent="0.35">
      <c r="A52" s="85" t="s">
        <v>3</v>
      </c>
      <c r="B52" s="84">
        <v>46136</v>
      </c>
      <c r="C52" s="86">
        <v>19532</v>
      </c>
      <c r="D52" s="85" t="s">
        <v>101</v>
      </c>
      <c r="E52" s="85" t="s">
        <v>38</v>
      </c>
      <c r="F52" s="87" t="s">
        <v>128</v>
      </c>
      <c r="G52" s="88">
        <v>7</v>
      </c>
      <c r="H52" s="85" t="str" cm="1">
        <f t="array" ref="H52">IF(AND('All Papers'!D52&lt;&gt;"", 'All Papers'!E52&lt;&gt;"", 'All Papers'!F52&lt;&gt;"", 'All Papers'!G52&lt;&gt;""),
    IF(NOT(LEFT('All Papers'!F52,5)="Paper"),
        INDEX('Tasks Alphabetical'!C:C, MATCH(1,
        ('Tasks Alphabetical'!A:A='All Papers'!D52) *
        ('Tasks Alphabetical'!D:D='All Papers'!E52) *
        ('Tasks Alphabetical'!E:E='All Papers'!F52) *
        ('Tasks Alphabetical'!F:F='All Papers'!G52), 0)),
        IF(LEFT('All Papers'!F52,5)="Paper",
            INDEX('Exams Alphabetical'!C:C, MATCH(1,
            ('Exams Alphabetical'!A:A='All Papers'!D52) *
            ('Exams Alphabetical'!E:E='All Papers'!F52), 0)),
    "")),
"")</f>
        <v>Design</v>
      </c>
      <c r="I52" s="85"/>
      <c r="J52" s="85" t="s">
        <v>135</v>
      </c>
      <c r="K52" s="89">
        <v>46136</v>
      </c>
      <c r="L52" s="89">
        <v>46149</v>
      </c>
      <c r="M52" s="85">
        <f t="shared" si="2"/>
        <v>10</v>
      </c>
      <c r="N52" s="84">
        <v>46150</v>
      </c>
      <c r="O52" s="85">
        <v>19</v>
      </c>
    </row>
    <row r="53" spans="1:15" x14ac:dyDescent="0.35">
      <c r="A53" s="85" t="s">
        <v>3</v>
      </c>
      <c r="B53" s="84">
        <v>46126</v>
      </c>
      <c r="C53" s="86">
        <v>19533</v>
      </c>
      <c r="D53" s="85" t="s">
        <v>101</v>
      </c>
      <c r="E53" s="85" t="s">
        <v>38</v>
      </c>
      <c r="F53" s="85" t="s">
        <v>115</v>
      </c>
      <c r="G53" s="88">
        <v>1</v>
      </c>
      <c r="H53" s="85" t="str" cm="1">
        <f t="array" ref="H53">IF(AND('All Papers'!D53&lt;&gt;"", 'All Papers'!E53&lt;&gt;"", 'All Papers'!F53&lt;&gt;"", 'All Papers'!G53&lt;&gt;""),
    IF(NOT(LEFT('All Papers'!F53,5)="Paper"),
        INDEX('Tasks Alphabetical'!C:C, MATCH(1,
        ('Tasks Alphabetical'!A:A='All Papers'!D53) *
        ('Tasks Alphabetical'!D:D='All Papers'!E53) *
        ('Tasks Alphabetical'!E:E='All Papers'!F53) *
        ('Tasks Alphabetical'!F:F='All Papers'!G53), 0)),
        IF(LEFT('All Papers'!F53,5)="Paper",
            INDEX('Exams Alphabetical'!C:C, MATCH(1,
            ('Exams Alphabetical'!A:A='All Papers'!D53) *
            ('Exams Alphabetical'!E:E='All Papers'!F53), 0)),
    "")),
"")</f>
        <v xml:space="preserve">Project Planning </v>
      </c>
      <c r="I53" s="85"/>
      <c r="J53" s="85" t="s">
        <v>66</v>
      </c>
      <c r="K53" s="89">
        <v>46126</v>
      </c>
      <c r="L53" s="89">
        <v>46126</v>
      </c>
      <c r="M53" s="85">
        <f t="shared" si="2"/>
        <v>1</v>
      </c>
      <c r="N53" s="84">
        <v>46127</v>
      </c>
      <c r="O53" s="85">
        <v>16</v>
      </c>
    </row>
    <row r="54" spans="1:15" x14ac:dyDescent="0.35">
      <c r="A54" s="85" t="s">
        <v>3</v>
      </c>
      <c r="B54" s="84">
        <v>46128</v>
      </c>
      <c r="C54" s="86">
        <v>19533</v>
      </c>
      <c r="D54" s="85" t="s">
        <v>101</v>
      </c>
      <c r="E54" s="85" t="s">
        <v>38</v>
      </c>
      <c r="F54" s="85" t="s">
        <v>115</v>
      </c>
      <c r="G54" s="88" t="s">
        <v>68</v>
      </c>
      <c r="H54" s="85" t="str" cm="1">
        <f t="array" ref="H54">IF(AND('All Papers'!D54&lt;&gt;"", 'All Papers'!E54&lt;&gt;"", 'All Papers'!F54&lt;&gt;"", 'All Papers'!G54&lt;&gt;""),
    IF(NOT(LEFT('All Papers'!F54,5)="Paper"),
        INDEX('Tasks Alphabetical'!C:C, MATCH(1,
        ('Tasks Alphabetical'!A:A='All Papers'!D54) *
        ('Tasks Alphabetical'!D:D='All Papers'!E54) *
        ('Tasks Alphabetical'!E:E='All Papers'!F54) *
        ('Tasks Alphabetical'!F:F='All Papers'!G54), 0)),
        IF(LEFT('All Papers'!F54,5)="Paper",
            INDEX('Exams Alphabetical'!C:C, MATCH(1,
            ('Exams Alphabetical'!A:A='All Papers'!D54) *
            ('Exams Alphabetical'!E:E='All Papers'!F54), 0)),
    "")),
"")</f>
        <v>Design Service 1, 2a</v>
      </c>
      <c r="I54" s="85"/>
      <c r="J54" s="85" t="s">
        <v>111</v>
      </c>
      <c r="K54" s="89">
        <v>46128</v>
      </c>
      <c r="L54" s="89">
        <v>46128</v>
      </c>
      <c r="M54" s="85">
        <f t="shared" si="2"/>
        <v>1</v>
      </c>
      <c r="N54" s="84">
        <v>46129</v>
      </c>
      <c r="O54" s="85">
        <v>16</v>
      </c>
    </row>
    <row r="55" spans="1:15" x14ac:dyDescent="0.35">
      <c r="A55" s="85" t="s">
        <v>3</v>
      </c>
      <c r="B55" s="84">
        <v>46134</v>
      </c>
      <c r="C55" s="86">
        <v>19533</v>
      </c>
      <c r="D55" s="85" t="s">
        <v>101</v>
      </c>
      <c r="E55" s="85" t="s">
        <v>38</v>
      </c>
      <c r="F55" s="85" t="s">
        <v>115</v>
      </c>
      <c r="G55" s="88" t="s">
        <v>71</v>
      </c>
      <c r="H55" s="85" t="str" cm="1">
        <f t="array" ref="H55">IF(AND('All Papers'!D55&lt;&gt;"", 'All Papers'!E55&lt;&gt;"", 'All Papers'!F55&lt;&gt;"", 'All Papers'!G55&lt;&gt;""),
    IF(NOT(LEFT('All Papers'!F55,5)="Paper"),
        INDEX('Tasks Alphabetical'!C:C, MATCH(1,
        ('Tasks Alphabetical'!A:A='All Papers'!D55) *
        ('Tasks Alphabetical'!D:D='All Papers'!E55) *
        ('Tasks Alphabetical'!E:E='All Papers'!F55) *
        ('Tasks Alphabetical'!F:F='All Papers'!G55), 0)),
        IF(LEFT('All Papers'!F55,5)="Paper",
            INDEX('Exams Alphabetical'!C:C, MATCH(1,
            ('Exams Alphabetical'!A:A='All Papers'!D55) *
            ('Exams Alphabetical'!E:E='All Papers'!F55), 0)),
    "")),
"")</f>
        <v>Design Service 1, 2b</v>
      </c>
      <c r="I55" s="85"/>
      <c r="J55" s="85" t="s">
        <v>111</v>
      </c>
      <c r="K55" s="89">
        <v>46134</v>
      </c>
      <c r="L55" s="89">
        <v>46134</v>
      </c>
      <c r="M55" s="85">
        <f t="shared" si="2"/>
        <v>1</v>
      </c>
      <c r="N55" s="84">
        <v>46135</v>
      </c>
      <c r="O55" s="85">
        <v>17</v>
      </c>
    </row>
    <row r="56" spans="1:15" x14ac:dyDescent="0.35">
      <c r="A56" s="85" t="s">
        <v>3</v>
      </c>
      <c r="B56" s="84">
        <v>46134</v>
      </c>
      <c r="C56" s="86">
        <v>19533</v>
      </c>
      <c r="D56" s="85" t="s">
        <v>101</v>
      </c>
      <c r="E56" s="85" t="s">
        <v>38</v>
      </c>
      <c r="F56" s="85" t="s">
        <v>115</v>
      </c>
      <c r="G56" s="88" t="s">
        <v>74</v>
      </c>
      <c r="H56" s="85" t="str" cm="1">
        <f t="array" ref="H56">IF(AND('All Papers'!D56&lt;&gt;"", 'All Papers'!E56&lt;&gt;"", 'All Papers'!F56&lt;&gt;"", 'All Papers'!G56&lt;&gt;""),
    IF(NOT(LEFT('All Papers'!F56,5)="Paper"),
        INDEX('Tasks Alphabetical'!C:C, MATCH(1,
        ('Tasks Alphabetical'!A:A='All Papers'!D56) *
        ('Tasks Alphabetical'!D:D='All Papers'!E56) *
        ('Tasks Alphabetical'!E:E='All Papers'!F56) *
        ('Tasks Alphabetical'!F:F='All Papers'!G56), 0)),
        IF(LEFT('All Papers'!F56,5)="Paper",
            INDEX('Exams Alphabetical'!C:C, MATCH(1,
            ('Exams Alphabetical'!A:A='All Papers'!D56) *
            ('Exams Alphabetical'!E:E='All Papers'!F56), 0)),
    "")),
"")</f>
        <v>Design Service 1, 2c</v>
      </c>
      <c r="I56" s="85"/>
      <c r="J56" s="85" t="s">
        <v>47</v>
      </c>
      <c r="K56" s="89">
        <v>46134</v>
      </c>
      <c r="L56" s="89">
        <v>46143</v>
      </c>
      <c r="M56" s="85">
        <f t="shared" si="2"/>
        <v>8</v>
      </c>
      <c r="N56" s="84">
        <v>46147</v>
      </c>
      <c r="O56" s="85">
        <v>19</v>
      </c>
    </row>
    <row r="57" spans="1:15" x14ac:dyDescent="0.35">
      <c r="A57" s="85" t="s">
        <v>3</v>
      </c>
      <c r="B57" s="84">
        <v>46135</v>
      </c>
      <c r="C57" s="86">
        <v>19533</v>
      </c>
      <c r="D57" s="85" t="s">
        <v>101</v>
      </c>
      <c r="E57" s="85" t="s">
        <v>38</v>
      </c>
      <c r="F57" s="85" t="s">
        <v>115</v>
      </c>
      <c r="G57" s="88">
        <v>3</v>
      </c>
      <c r="H57" s="85" t="str" cm="1">
        <f t="array" ref="H57">IF(AND('All Papers'!D57&lt;&gt;"", 'All Papers'!E57&lt;&gt;"", 'All Papers'!F57&lt;&gt;"", 'All Papers'!G57&lt;&gt;""),
    IF(NOT(LEFT('All Papers'!F57,5)="Paper"),
        INDEX('Tasks Alphabetical'!C:C, MATCH(1,
        ('Tasks Alphabetical'!A:A='All Papers'!D57) *
        ('Tasks Alphabetical'!D:D='All Papers'!E57) *
        ('Tasks Alphabetical'!E:E='All Papers'!F57) *
        ('Tasks Alphabetical'!F:F='All Papers'!G57), 0)),
        IF(LEFT('All Papers'!F57,5)="Paper",
            INDEX('Exams Alphabetical'!C:C, MATCH(1,
            ('Exams Alphabetical'!A:A='All Papers'!D57) *
            ('Exams Alphabetical'!E:E='All Papers'!F57), 0)),
    "")),
"")</f>
        <v>Design Service 2</v>
      </c>
      <c r="I57" s="85"/>
      <c r="J57" s="85" t="s">
        <v>66</v>
      </c>
      <c r="K57" s="89">
        <v>46135</v>
      </c>
      <c r="L57" s="89">
        <v>46135</v>
      </c>
      <c r="M57" s="85">
        <f t="shared" si="2"/>
        <v>1</v>
      </c>
      <c r="N57" s="84">
        <v>46136</v>
      </c>
      <c r="O57" s="85">
        <v>17</v>
      </c>
    </row>
    <row r="58" spans="1:15" x14ac:dyDescent="0.35">
      <c r="A58" s="85" t="s">
        <v>3</v>
      </c>
      <c r="B58" s="84">
        <v>46139</v>
      </c>
      <c r="C58" s="86">
        <v>19533</v>
      </c>
      <c r="D58" s="85" t="s">
        <v>101</v>
      </c>
      <c r="E58" s="85" t="s">
        <v>38</v>
      </c>
      <c r="F58" s="85" t="s">
        <v>115</v>
      </c>
      <c r="G58" s="88">
        <v>4</v>
      </c>
      <c r="H58" s="85" t="str" cm="1">
        <f t="array" ref="H58">IF(AND('All Papers'!D58&lt;&gt;"", 'All Papers'!E58&lt;&gt;"", 'All Papers'!F58&lt;&gt;"", 'All Papers'!G58&lt;&gt;""),
    IF(NOT(LEFT('All Papers'!F58,5)="Paper"),
        INDEX('Tasks Alphabetical'!C:C, MATCH(1,
        ('Tasks Alphabetical'!A:A='All Papers'!D58) *
        ('Tasks Alphabetical'!D:D='All Papers'!E58) *
        ('Tasks Alphabetical'!E:E='All Papers'!F58) *
        ('Tasks Alphabetical'!F:F='All Papers'!G58), 0)),
        IF(LEFT('All Papers'!F58,5)="Paper",
            INDEX('Exams Alphabetical'!C:C, MATCH(1,
            ('Exams Alphabetical'!A:A='All Papers'!D58) *
            ('Exams Alphabetical'!E:E='All Papers'!F58), 0)),
    "")),
"")</f>
        <v>Design Service 3</v>
      </c>
      <c r="I58" s="85"/>
      <c r="J58" s="85" t="s">
        <v>66</v>
      </c>
      <c r="K58" s="89">
        <v>46139</v>
      </c>
      <c r="L58" s="89">
        <v>46141</v>
      </c>
      <c r="M58" s="85">
        <f t="shared" si="2"/>
        <v>3</v>
      </c>
      <c r="N58" s="84">
        <v>46142</v>
      </c>
      <c r="O58" s="85">
        <v>18</v>
      </c>
    </row>
    <row r="59" spans="1:15" x14ac:dyDescent="0.35">
      <c r="A59" s="85" t="s">
        <v>3</v>
      </c>
      <c r="B59" s="84">
        <v>46142</v>
      </c>
      <c r="C59" s="86">
        <v>19533</v>
      </c>
      <c r="D59" s="85" t="s">
        <v>101</v>
      </c>
      <c r="E59" s="85" t="s">
        <v>38</v>
      </c>
      <c r="F59" s="85" t="s">
        <v>115</v>
      </c>
      <c r="G59" s="88">
        <v>5</v>
      </c>
      <c r="H59" s="85" t="str" cm="1">
        <f t="array" ref="H59">IF(AND('All Papers'!D59&lt;&gt;"", 'All Papers'!E59&lt;&gt;"", 'All Papers'!F59&lt;&gt;"", 'All Papers'!G59&lt;&gt;""),
    IF(NOT(LEFT('All Papers'!F59,5)="Paper"),
        INDEX('Tasks Alphabetical'!C:C, MATCH(1,
        ('Tasks Alphabetical'!A:A='All Papers'!D59) *
        ('Tasks Alphabetical'!D:D='All Papers'!E59) *
        ('Tasks Alphabetical'!E:E='All Papers'!F59) *
        ('Tasks Alphabetical'!F:F='All Papers'!G59), 0)),
        IF(LEFT('All Papers'!F59,5)="Paper",
            INDEX('Exams Alphabetical'!C:C, MATCH(1,
            ('Exams Alphabetical'!A:A='All Papers'!D59) *
            ('Exams Alphabetical'!E:E='All Papers'!F59), 0)),
    "")),
"")</f>
        <v>Servicing and maintenance</v>
      </c>
      <c r="I59" s="85"/>
      <c r="J59" s="85" t="s">
        <v>66</v>
      </c>
      <c r="K59" s="89">
        <v>46142</v>
      </c>
      <c r="L59" s="89">
        <v>46142</v>
      </c>
      <c r="M59" s="85">
        <f t="shared" si="2"/>
        <v>1</v>
      </c>
      <c r="N59" s="84">
        <v>46143</v>
      </c>
      <c r="O59" s="85">
        <v>18</v>
      </c>
    </row>
    <row r="60" spans="1:15" x14ac:dyDescent="0.35">
      <c r="A60" s="85" t="s">
        <v>3</v>
      </c>
      <c r="B60" s="84">
        <v>46147</v>
      </c>
      <c r="C60" s="86">
        <v>19533</v>
      </c>
      <c r="D60" s="85" t="s">
        <v>101</v>
      </c>
      <c r="E60" s="85" t="s">
        <v>38</v>
      </c>
      <c r="F60" s="85" t="s">
        <v>115</v>
      </c>
      <c r="G60" s="88" t="s">
        <v>123</v>
      </c>
      <c r="H60" s="85" t="str" cm="1">
        <f t="array" ref="H60">IF(AND('All Papers'!D60&lt;&gt;"", 'All Papers'!E60&lt;&gt;"", 'All Papers'!F60&lt;&gt;"", 'All Papers'!G60&lt;&gt;""),
    IF(NOT(LEFT('All Papers'!F60,5)="Paper"),
        INDEX('Tasks Alphabetical'!C:C, MATCH(1,
        ('Tasks Alphabetical'!A:A='All Papers'!D60) *
        ('Tasks Alphabetical'!D:D='All Papers'!E60) *
        ('Tasks Alphabetical'!E:E='All Papers'!F60) *
        ('Tasks Alphabetical'!F:F='All Papers'!G60), 0)),
        IF(LEFT('All Papers'!F60,5)="Paper",
            INDEX('Exams Alphabetical'!C:C, MATCH(1,
            ('Exams Alphabetical'!A:A='All Papers'!D60) *
            ('Exams Alphabetical'!E:E='All Papers'!F60), 0)),
    "")),
"")</f>
        <v>Tender and price services, 6a</v>
      </c>
      <c r="I60" s="85"/>
      <c r="J60" s="85" t="s">
        <v>66</v>
      </c>
      <c r="K60" s="89">
        <v>46147</v>
      </c>
      <c r="L60" s="89">
        <v>46147</v>
      </c>
      <c r="M60" s="85">
        <f t="shared" si="2"/>
        <v>1</v>
      </c>
      <c r="N60" s="84">
        <v>46148</v>
      </c>
      <c r="O60" s="85">
        <v>19</v>
      </c>
    </row>
    <row r="61" spans="1:15" x14ac:dyDescent="0.35">
      <c r="A61" s="85" t="s">
        <v>3</v>
      </c>
      <c r="B61" s="84">
        <v>46148</v>
      </c>
      <c r="C61" s="86">
        <v>19533</v>
      </c>
      <c r="D61" s="85" t="s">
        <v>101</v>
      </c>
      <c r="E61" s="85" t="s">
        <v>38</v>
      </c>
      <c r="F61" s="85" t="s">
        <v>115</v>
      </c>
      <c r="G61" s="88" t="s">
        <v>125</v>
      </c>
      <c r="H61" s="85" t="str" cm="1">
        <f t="array" ref="H61">IF(AND('All Papers'!D61&lt;&gt;"", 'All Papers'!E61&lt;&gt;"", 'All Papers'!F61&lt;&gt;"", 'All Papers'!G61&lt;&gt;""),
    IF(NOT(LEFT('All Papers'!F61,5)="Paper"),
        INDEX('Tasks Alphabetical'!C:C, MATCH(1,
        ('Tasks Alphabetical'!A:A='All Papers'!D61) *
        ('Tasks Alphabetical'!D:D='All Papers'!E61) *
        ('Tasks Alphabetical'!E:E='All Papers'!F61) *
        ('Tasks Alphabetical'!F:F='All Papers'!G61), 0)),
        IF(LEFT('All Papers'!F61,5)="Paper",
            INDEX('Exams Alphabetical'!C:C, MATCH(1,
            ('Exams Alphabetical'!A:A='All Papers'!D61) *
            ('Exams Alphabetical'!E:E='All Papers'!F61), 0)),
    "")),
"")</f>
        <v>Tender and price services, 6b</v>
      </c>
      <c r="I61" s="85"/>
      <c r="J61" s="85" t="s">
        <v>126</v>
      </c>
      <c r="K61" s="89">
        <v>46148</v>
      </c>
      <c r="L61" s="89">
        <v>46149</v>
      </c>
      <c r="M61" s="85">
        <f t="shared" si="2"/>
        <v>2</v>
      </c>
      <c r="N61" s="84">
        <v>46150</v>
      </c>
      <c r="O61" s="85">
        <v>19</v>
      </c>
    </row>
    <row r="62" spans="1:15" x14ac:dyDescent="0.35">
      <c r="A62" s="85" t="s">
        <v>3</v>
      </c>
      <c r="B62" s="84">
        <v>46132</v>
      </c>
      <c r="C62" s="86">
        <v>19534</v>
      </c>
      <c r="D62" s="85" t="s">
        <v>101</v>
      </c>
      <c r="E62" s="85" t="s">
        <v>38</v>
      </c>
      <c r="F62" s="85" t="s">
        <v>103</v>
      </c>
      <c r="G62" s="88">
        <v>1</v>
      </c>
      <c r="H62" s="85" t="str" cm="1">
        <f t="array" ref="H62">IF(AND('All Papers'!D62&lt;&gt;"", 'All Papers'!E62&lt;&gt;"", 'All Papers'!F62&lt;&gt;"", 'All Papers'!G62&lt;&gt;""),
    IF(NOT(LEFT('All Papers'!F62,5)="Paper"),
        INDEX('Tasks Alphabetical'!C:C, MATCH(1,
        ('Tasks Alphabetical'!A:A='All Papers'!D62) *
        ('Tasks Alphabetical'!D:D='All Papers'!E62) *
        ('Tasks Alphabetical'!E:E='All Papers'!F62) *
        ('Tasks Alphabetical'!F:F='All Papers'!G62), 0)),
        IF(LEFT('All Papers'!F62,5)="Paper",
            INDEX('Exams Alphabetical'!C:C, MATCH(1,
            ('Exams Alphabetical'!A:A='All Papers'!D62) *
            ('Exams Alphabetical'!E:E='All Papers'!F62), 0)),
    "")),
"")</f>
        <v>Project analysis</v>
      </c>
      <c r="I62" s="85"/>
      <c r="J62" s="85" t="s">
        <v>66</v>
      </c>
      <c r="K62" s="89">
        <v>46132</v>
      </c>
      <c r="L62" s="89">
        <v>46132</v>
      </c>
      <c r="M62" s="85">
        <f t="shared" si="2"/>
        <v>1</v>
      </c>
      <c r="N62" s="84">
        <v>46133</v>
      </c>
      <c r="O62" s="85">
        <v>17</v>
      </c>
    </row>
    <row r="63" spans="1:15" x14ac:dyDescent="0.35">
      <c r="A63" s="85" t="s">
        <v>3</v>
      </c>
      <c r="B63" s="84">
        <v>46134</v>
      </c>
      <c r="C63" s="86">
        <v>19534</v>
      </c>
      <c r="D63" s="85" t="s">
        <v>101</v>
      </c>
      <c r="E63" s="85" t="s">
        <v>38</v>
      </c>
      <c r="F63" s="85" t="s">
        <v>103</v>
      </c>
      <c r="G63" s="88">
        <v>2</v>
      </c>
      <c r="H63" s="85" t="str" cm="1">
        <f t="array" ref="H63">IF(AND('All Papers'!D63&lt;&gt;"", 'All Papers'!E63&lt;&gt;"", 'All Papers'!F63&lt;&gt;"", 'All Papers'!G63&lt;&gt;""),
    IF(NOT(LEFT('All Papers'!F63,5)="Paper"),
        INDEX('Tasks Alphabetical'!C:C, MATCH(1,
        ('Tasks Alphabetical'!A:A='All Papers'!D63) *
        ('Tasks Alphabetical'!D:D='All Papers'!E63) *
        ('Tasks Alphabetical'!E:E='All Papers'!F63) *
        ('Tasks Alphabetical'!F:F='All Papers'!G63), 0)),
        IF(LEFT('All Papers'!F63,5)="Paper",
            INDEX('Exams Alphabetical'!C:C, MATCH(1,
            ('Exams Alphabetical'!A:A='All Papers'!D63) *
            ('Exams Alphabetical'!E:E='All Papers'!F63), 0)),
    "")),
"")</f>
        <v>Report of structural detail</v>
      </c>
      <c r="I63" s="85"/>
      <c r="J63" s="85" t="s">
        <v>66</v>
      </c>
      <c r="K63" s="89">
        <v>46134</v>
      </c>
      <c r="L63" s="89">
        <v>46143</v>
      </c>
      <c r="M63" s="85">
        <f t="shared" si="2"/>
        <v>8</v>
      </c>
      <c r="N63" s="84">
        <v>46147</v>
      </c>
      <c r="O63" s="85">
        <v>19</v>
      </c>
    </row>
    <row r="64" spans="1:15" x14ac:dyDescent="0.35">
      <c r="A64" s="85" t="s">
        <v>3</v>
      </c>
      <c r="B64" s="84">
        <v>46134</v>
      </c>
      <c r="C64" s="86">
        <v>19534</v>
      </c>
      <c r="D64" s="85" t="s">
        <v>101</v>
      </c>
      <c r="E64" s="85" t="s">
        <v>38</v>
      </c>
      <c r="F64" s="85" t="s">
        <v>103</v>
      </c>
      <c r="G64" s="88">
        <v>3</v>
      </c>
      <c r="H64" s="85" t="str" cm="1">
        <f t="array" ref="H64">IF(AND('All Papers'!D64&lt;&gt;"", 'All Papers'!E64&lt;&gt;"", 'All Papers'!F64&lt;&gt;"", 'All Papers'!G64&lt;&gt;""),
    IF(NOT(LEFT('All Papers'!F64,5)="Paper"),
        INDEX('Tasks Alphabetical'!C:C, MATCH(1,
        ('Tasks Alphabetical'!A:A='All Papers'!D64) *
        ('Tasks Alphabetical'!D:D='All Papers'!E64) *
        ('Tasks Alphabetical'!E:E='All Papers'!F64) *
        ('Tasks Alphabetical'!F:F='All Papers'!G64), 0)),
        IF(LEFT('All Papers'!F64,5)="Paper",
            INDEX('Exams Alphabetical'!C:C, MATCH(1,
            ('Exams Alphabetical'!A:A='All Papers'!D64) *
            ('Exams Alphabetical'!E:E='All Papers'!F64), 0)),
    "")),
"")</f>
        <v>Column and beam design with related mathematics</v>
      </c>
      <c r="I64" s="85"/>
      <c r="J64" s="85" t="s">
        <v>106</v>
      </c>
      <c r="K64" s="89">
        <v>46134</v>
      </c>
      <c r="L64" s="89">
        <v>46143</v>
      </c>
      <c r="M64" s="85">
        <f t="shared" si="2"/>
        <v>8</v>
      </c>
      <c r="N64" s="84">
        <v>46147</v>
      </c>
      <c r="O64" s="85">
        <v>19</v>
      </c>
    </row>
    <row r="65" spans="1:15" x14ac:dyDescent="0.35">
      <c r="A65" s="85" t="s">
        <v>3</v>
      </c>
      <c r="B65" s="84">
        <v>46134</v>
      </c>
      <c r="C65" s="86">
        <v>19534</v>
      </c>
      <c r="D65" s="85" t="s">
        <v>101</v>
      </c>
      <c r="E65" s="85" t="s">
        <v>38</v>
      </c>
      <c r="F65" s="85" t="s">
        <v>103</v>
      </c>
      <c r="G65" s="88">
        <v>4</v>
      </c>
      <c r="H65" s="85" t="str" cm="1">
        <f t="array" ref="H65">IF(AND('All Papers'!D65&lt;&gt;"", 'All Papers'!E65&lt;&gt;"", 'All Papers'!F65&lt;&gt;"", 'All Papers'!G65&lt;&gt;""),
    IF(NOT(LEFT('All Papers'!F65,5)="Paper"),
        INDEX('Tasks Alphabetical'!C:C, MATCH(1,
        ('Tasks Alphabetical'!A:A='All Papers'!D65) *
        ('Tasks Alphabetical'!D:D='All Papers'!E65) *
        ('Tasks Alphabetical'!E:E='All Papers'!F65) *
        ('Tasks Alphabetical'!F:F='All Papers'!G65), 0)),
        IF(LEFT('All Papers'!F65,5)="Paper",
            INDEX('Exams Alphabetical'!C:C, MATCH(1,
            ('Exams Alphabetical'!A:A='All Papers'!D65) *
            ('Exams Alphabetical'!E:E='All Papers'!F65), 0)),
    "")),
"")</f>
        <v>External works deign</v>
      </c>
      <c r="I65" s="85"/>
      <c r="J65" s="85" t="s">
        <v>108</v>
      </c>
      <c r="K65" s="89">
        <v>46134</v>
      </c>
      <c r="L65" s="89">
        <v>46143</v>
      </c>
      <c r="M65" s="85">
        <f t="shared" si="2"/>
        <v>8</v>
      </c>
      <c r="N65" s="84">
        <v>46147</v>
      </c>
      <c r="O65" s="85">
        <v>19</v>
      </c>
    </row>
    <row r="66" spans="1:15" x14ac:dyDescent="0.35">
      <c r="A66" s="85" t="s">
        <v>3</v>
      </c>
      <c r="B66" s="84">
        <v>46134</v>
      </c>
      <c r="C66" s="86">
        <v>19534</v>
      </c>
      <c r="D66" s="85" t="s">
        <v>101</v>
      </c>
      <c r="E66" s="85" t="s">
        <v>38</v>
      </c>
      <c r="F66" s="85" t="s">
        <v>103</v>
      </c>
      <c r="G66" s="88">
        <v>5</v>
      </c>
      <c r="H66" s="85" t="str" cm="1">
        <f t="array" ref="H66">IF(AND('All Papers'!D66&lt;&gt;"", 'All Papers'!E66&lt;&gt;"", 'All Papers'!F66&lt;&gt;"", 'All Papers'!G66&lt;&gt;""),
    IF(NOT(LEFT('All Papers'!F66,5)="Paper"),
        INDEX('Tasks Alphabetical'!C:C, MATCH(1,
        ('Tasks Alphabetical'!A:A='All Papers'!D66) *
        ('Tasks Alphabetical'!D:D='All Papers'!E66) *
        ('Tasks Alphabetical'!E:E='All Papers'!F66) *
        ('Tasks Alphabetical'!F:F='All Papers'!G66), 0)),
        IF(LEFT('All Papers'!F66,5)="Paper",
            INDEX('Exams Alphabetical'!C:C, MATCH(1,
            ('Exams Alphabetical'!A:A='All Papers'!D66) *
            ('Exams Alphabetical'!E:E='All Papers'!F66), 0)),
    "")),
"")</f>
        <v>External works presentation and risk assessment</v>
      </c>
      <c r="I66" s="85"/>
      <c r="J66" s="85" t="s">
        <v>66</v>
      </c>
      <c r="K66" s="89">
        <v>46134</v>
      </c>
      <c r="L66" s="89">
        <v>46143</v>
      </c>
      <c r="M66" s="85">
        <f t="shared" si="2"/>
        <v>8</v>
      </c>
      <c r="N66" s="84">
        <v>46147</v>
      </c>
      <c r="O66" s="85">
        <v>19</v>
      </c>
    </row>
    <row r="67" spans="1:15" x14ac:dyDescent="0.35">
      <c r="A67" s="85" t="s">
        <v>3</v>
      </c>
      <c r="B67" s="84">
        <v>46134</v>
      </c>
      <c r="C67" s="86">
        <v>19534</v>
      </c>
      <c r="D67" s="85" t="s">
        <v>101</v>
      </c>
      <c r="E67" s="85" t="s">
        <v>38</v>
      </c>
      <c r="F67" s="85" t="s">
        <v>103</v>
      </c>
      <c r="G67" s="88">
        <v>6</v>
      </c>
      <c r="H67" s="85" t="str" cm="1">
        <f t="array" ref="H67">IF(AND('All Papers'!D67&lt;&gt;"", 'All Papers'!E67&lt;&gt;"", 'All Papers'!F67&lt;&gt;"", 'All Papers'!G67&lt;&gt;""),
    IF(NOT(LEFT('All Papers'!F67,5)="Paper"),
        INDEX('Tasks Alphabetical'!C:C, MATCH(1,
        ('Tasks Alphabetical'!A:A='All Papers'!D67) *
        ('Tasks Alphabetical'!D:D='All Papers'!E67) *
        ('Tasks Alphabetical'!E:E='All Papers'!F67) *
        ('Tasks Alphabetical'!F:F='All Papers'!G67), 0)),
        IF(LEFT('All Papers'!F67,5)="Paper",
            INDEX('Exams Alphabetical'!C:C, MATCH(1,
            ('Exams Alphabetical'!A:A='All Papers'!D67) *
            ('Exams Alphabetical'!E:E='All Papers'!F67), 0)),
    "")),
"")</f>
        <v>Practical setting out</v>
      </c>
      <c r="I67" s="85"/>
      <c r="J67" s="85" t="s">
        <v>111</v>
      </c>
      <c r="K67" s="89">
        <v>46134</v>
      </c>
      <c r="L67" s="89">
        <v>46143</v>
      </c>
      <c r="M67" s="85">
        <f t="shared" si="2"/>
        <v>8</v>
      </c>
      <c r="N67" s="84">
        <v>46147</v>
      </c>
      <c r="O67" s="85">
        <v>19</v>
      </c>
    </row>
    <row r="68" spans="1:15" x14ac:dyDescent="0.35">
      <c r="A68" s="85" t="s">
        <v>3</v>
      </c>
      <c r="B68" s="84">
        <v>46147</v>
      </c>
      <c r="C68" s="86">
        <v>19534</v>
      </c>
      <c r="D68" s="85" t="s">
        <v>101</v>
      </c>
      <c r="E68" s="85" t="s">
        <v>38</v>
      </c>
      <c r="F68" s="85" t="s">
        <v>103</v>
      </c>
      <c r="G68" s="88">
        <v>7</v>
      </c>
      <c r="H68" s="85" t="str" cm="1">
        <f t="array" ref="H68">IF(AND('All Papers'!D68&lt;&gt;"", 'All Papers'!E68&lt;&gt;"", 'All Papers'!F68&lt;&gt;"", 'All Papers'!G68&lt;&gt;""),
    IF(NOT(LEFT('All Papers'!F68,5)="Paper"),
        INDEX('Tasks Alphabetical'!C:C, MATCH(1,
        ('Tasks Alphabetical'!A:A='All Papers'!D68) *
        ('Tasks Alphabetical'!D:D='All Papers'!E68) *
        ('Tasks Alphabetical'!E:E='All Papers'!F68) *
        ('Tasks Alphabetical'!F:F='All Papers'!G68), 0)),
        IF(LEFT('All Papers'!F68,5)="Paper",
            INDEX('Exams Alphabetical'!C:C, MATCH(1,
            ('Exams Alphabetical'!A:A='All Papers'!D68) *
            ('Exams Alphabetical'!E:E='All Papers'!F68), 0)),
    "")),
"")</f>
        <v>Tender and price comparison</v>
      </c>
      <c r="I68" s="85"/>
      <c r="J68" s="85" t="s">
        <v>111</v>
      </c>
      <c r="K68" s="89">
        <v>46147</v>
      </c>
      <c r="L68" s="89">
        <v>46147</v>
      </c>
      <c r="M68" s="85">
        <f t="shared" si="2"/>
        <v>1</v>
      </c>
      <c r="N68" s="84">
        <v>46148</v>
      </c>
      <c r="O68" s="85">
        <v>19</v>
      </c>
    </row>
    <row r="69" spans="1:15" x14ac:dyDescent="0.35">
      <c r="A69" s="85" t="s">
        <v>3</v>
      </c>
      <c r="B69" s="84">
        <v>46149</v>
      </c>
      <c r="C69" s="86">
        <v>19534</v>
      </c>
      <c r="D69" s="85" t="s">
        <v>101</v>
      </c>
      <c r="E69" s="85" t="s">
        <v>38</v>
      </c>
      <c r="F69" s="85" t="s">
        <v>103</v>
      </c>
      <c r="G69" s="88">
        <v>8</v>
      </c>
      <c r="H69" s="85" t="str" cm="1">
        <f t="array" ref="H69">IF(AND('All Papers'!D69&lt;&gt;"", 'All Papers'!E69&lt;&gt;"", 'All Papers'!F69&lt;&gt;"", 'All Papers'!G69&lt;&gt;""),
    IF(NOT(LEFT('All Papers'!F69,5)="Paper"),
        INDEX('Tasks Alphabetical'!C:C, MATCH(1,
        ('Tasks Alphabetical'!A:A='All Papers'!D69) *
        ('Tasks Alphabetical'!D:D='All Papers'!E69) *
        ('Tasks Alphabetical'!E:E='All Papers'!F69) *
        ('Tasks Alphabetical'!F:F='All Papers'!G69), 0)),
        IF(LEFT('All Papers'!F69,5)="Paper",
            INDEX('Exams Alphabetical'!C:C, MATCH(1,
            ('Exams Alphabetical'!A:A='All Papers'!D69) *
            ('Exams Alphabetical'!E:E='All Papers'!F69), 0)),
    "")),
"")</f>
        <v>Quality assurance and data analysis</v>
      </c>
      <c r="I69" s="85"/>
      <c r="J69" s="85" t="s">
        <v>66</v>
      </c>
      <c r="K69" s="89">
        <v>46149</v>
      </c>
      <c r="L69" s="89">
        <v>46149</v>
      </c>
      <c r="M69" s="85">
        <f t="shared" si="2"/>
        <v>1</v>
      </c>
      <c r="N69" s="84">
        <v>46150</v>
      </c>
      <c r="O69" s="85">
        <v>19</v>
      </c>
    </row>
    <row r="70" spans="1:15" x14ac:dyDescent="0.35">
      <c r="A70" s="85" t="s">
        <v>3</v>
      </c>
      <c r="B70" s="84">
        <v>46175</v>
      </c>
      <c r="C70" s="86">
        <v>19606</v>
      </c>
      <c r="D70" s="85" t="s">
        <v>143</v>
      </c>
      <c r="E70" s="85" t="s">
        <v>63</v>
      </c>
      <c r="F70" s="85" t="s">
        <v>282</v>
      </c>
      <c r="G70" s="88" t="s">
        <v>40</v>
      </c>
      <c r="H70" s="85" t="s">
        <v>294</v>
      </c>
      <c r="I70" s="85" t="s">
        <v>283</v>
      </c>
      <c r="J70" s="85" t="s">
        <v>72</v>
      </c>
      <c r="K70" s="89">
        <v>46175</v>
      </c>
      <c r="L70" s="89">
        <v>46175</v>
      </c>
      <c r="M70" s="85">
        <f t="shared" ref="M70:M131" si="3">IF(NETWORKDAYS(K70,L70)=0,"",NETWORKDAYS(K70,L70))</f>
        <v>1</v>
      </c>
      <c r="N70" s="84">
        <v>46175</v>
      </c>
      <c r="O70" s="85">
        <v>23</v>
      </c>
    </row>
    <row r="71" spans="1:15" x14ac:dyDescent="0.35">
      <c r="A71" s="85" t="s">
        <v>3</v>
      </c>
      <c r="B71" s="84">
        <v>46182</v>
      </c>
      <c r="C71" s="86">
        <v>19607</v>
      </c>
      <c r="D71" s="85" t="s">
        <v>143</v>
      </c>
      <c r="E71" s="85" t="s">
        <v>63</v>
      </c>
      <c r="F71" s="85" t="s">
        <v>285</v>
      </c>
      <c r="G71" s="88" t="s">
        <v>40</v>
      </c>
      <c r="H71" s="85" t="s">
        <v>295</v>
      </c>
      <c r="I71" s="85" t="s">
        <v>283</v>
      </c>
      <c r="J71" s="85" t="s">
        <v>72</v>
      </c>
      <c r="K71" s="89">
        <v>46182</v>
      </c>
      <c r="L71" s="89">
        <v>46182</v>
      </c>
      <c r="M71" s="85">
        <f t="shared" si="3"/>
        <v>1</v>
      </c>
      <c r="N71" s="84">
        <v>46182</v>
      </c>
      <c r="O71" s="85">
        <v>24</v>
      </c>
    </row>
    <row r="72" spans="1:15" x14ac:dyDescent="0.35">
      <c r="A72" s="85" t="s">
        <v>3</v>
      </c>
      <c r="B72" s="84">
        <v>46153</v>
      </c>
      <c r="C72" s="86">
        <v>19608</v>
      </c>
      <c r="D72" s="85" t="s">
        <v>143</v>
      </c>
      <c r="E72" s="85" t="s">
        <v>63</v>
      </c>
      <c r="F72" s="85" t="s">
        <v>64</v>
      </c>
      <c r="G72" s="88" t="s">
        <v>40</v>
      </c>
      <c r="H72" s="85" t="s">
        <v>144</v>
      </c>
      <c r="I72" s="85"/>
      <c r="J72" s="31" t="s">
        <v>40</v>
      </c>
      <c r="K72" s="89">
        <v>46153</v>
      </c>
      <c r="L72" s="89">
        <v>46154</v>
      </c>
      <c r="M72" s="85">
        <f t="shared" si="3"/>
        <v>2</v>
      </c>
      <c r="N72" s="84">
        <v>46155</v>
      </c>
      <c r="O72" s="85">
        <v>20</v>
      </c>
    </row>
    <row r="73" spans="1:15" x14ac:dyDescent="0.35">
      <c r="A73" s="85" t="s">
        <v>3</v>
      </c>
      <c r="B73" s="84">
        <v>46155</v>
      </c>
      <c r="C73" s="86">
        <v>19608</v>
      </c>
      <c r="D73" s="85" t="s">
        <v>143</v>
      </c>
      <c r="E73" s="85" t="s">
        <v>63</v>
      </c>
      <c r="F73" s="85" t="s">
        <v>64</v>
      </c>
      <c r="G73" s="88">
        <v>1</v>
      </c>
      <c r="H73" s="85" t="s">
        <v>145</v>
      </c>
      <c r="I73" s="85"/>
      <c r="J73" s="85" t="s">
        <v>66</v>
      </c>
      <c r="K73" s="89">
        <v>46155</v>
      </c>
      <c r="L73" s="89">
        <v>46155</v>
      </c>
      <c r="M73" s="85">
        <f t="shared" si="3"/>
        <v>1</v>
      </c>
      <c r="N73" s="84">
        <v>46156</v>
      </c>
      <c r="O73" s="85">
        <v>20</v>
      </c>
    </row>
    <row r="74" spans="1:15" x14ac:dyDescent="0.35">
      <c r="A74" s="85" t="s">
        <v>3</v>
      </c>
      <c r="B74" s="84">
        <v>46157</v>
      </c>
      <c r="C74" s="86">
        <v>19608</v>
      </c>
      <c r="D74" s="85" t="s">
        <v>143</v>
      </c>
      <c r="E74" s="85" t="s">
        <v>63</v>
      </c>
      <c r="F74" s="85" t="s">
        <v>64</v>
      </c>
      <c r="G74" s="88">
        <v>2</v>
      </c>
      <c r="H74" s="85" t="s">
        <v>146</v>
      </c>
      <c r="I74" s="85"/>
      <c r="J74" s="85" t="s">
        <v>66</v>
      </c>
      <c r="K74" s="89">
        <v>46157</v>
      </c>
      <c r="L74" s="89">
        <v>46157</v>
      </c>
      <c r="M74" s="85">
        <f t="shared" si="3"/>
        <v>1</v>
      </c>
      <c r="N74" s="84">
        <v>46160</v>
      </c>
      <c r="O74" s="85">
        <v>21</v>
      </c>
    </row>
    <row r="75" spans="1:15" x14ac:dyDescent="0.35">
      <c r="A75" s="85" t="s">
        <v>3</v>
      </c>
      <c r="B75" s="84">
        <v>46160</v>
      </c>
      <c r="C75" s="86">
        <v>19608</v>
      </c>
      <c r="D75" s="85" t="s">
        <v>143</v>
      </c>
      <c r="E75" s="85" t="s">
        <v>63</v>
      </c>
      <c r="F75" s="85" t="s">
        <v>64</v>
      </c>
      <c r="G75" s="88">
        <v>3</v>
      </c>
      <c r="H75" s="85" t="s">
        <v>147</v>
      </c>
      <c r="I75" s="85"/>
      <c r="J75" s="85" t="s">
        <v>43</v>
      </c>
      <c r="K75" s="89">
        <v>46160</v>
      </c>
      <c r="L75" s="89">
        <v>46160</v>
      </c>
      <c r="M75" s="85">
        <f t="shared" si="3"/>
        <v>1</v>
      </c>
      <c r="N75" s="84">
        <v>46161</v>
      </c>
      <c r="O75" s="85">
        <v>21</v>
      </c>
    </row>
    <row r="76" spans="1:15" x14ac:dyDescent="0.35">
      <c r="A76" s="85" t="s">
        <v>3</v>
      </c>
      <c r="B76" s="84">
        <v>46162</v>
      </c>
      <c r="C76" s="86">
        <v>19608</v>
      </c>
      <c r="D76" s="85" t="s">
        <v>143</v>
      </c>
      <c r="E76" s="85" t="s">
        <v>63</v>
      </c>
      <c r="F76" s="85" t="s">
        <v>64</v>
      </c>
      <c r="G76" s="88" t="s">
        <v>149</v>
      </c>
      <c r="H76" s="85" t="s">
        <v>148</v>
      </c>
      <c r="I76" s="85"/>
      <c r="J76" s="85" t="s">
        <v>108</v>
      </c>
      <c r="K76" s="89">
        <v>46162</v>
      </c>
      <c r="L76" s="89">
        <v>46162</v>
      </c>
      <c r="M76" s="85">
        <f t="shared" si="3"/>
        <v>1</v>
      </c>
      <c r="N76" s="84">
        <v>46163</v>
      </c>
      <c r="O76" s="85">
        <v>21</v>
      </c>
    </row>
    <row r="77" spans="1:15" x14ac:dyDescent="0.35">
      <c r="A77" s="85" t="s">
        <v>3</v>
      </c>
      <c r="B77" s="84">
        <v>46164</v>
      </c>
      <c r="C77" s="86">
        <v>19608</v>
      </c>
      <c r="D77" s="85" t="s">
        <v>143</v>
      </c>
      <c r="E77" s="85" t="s">
        <v>63</v>
      </c>
      <c r="F77" s="85" t="s">
        <v>64</v>
      </c>
      <c r="G77" s="88" t="s">
        <v>151</v>
      </c>
      <c r="H77" s="85" t="s">
        <v>150</v>
      </c>
      <c r="I77" s="85"/>
      <c r="J77" s="85" t="s">
        <v>111</v>
      </c>
      <c r="K77" s="89">
        <v>46164</v>
      </c>
      <c r="L77" s="89">
        <v>46164</v>
      </c>
      <c r="M77" s="85">
        <f t="shared" si="3"/>
        <v>1</v>
      </c>
      <c r="N77" s="84">
        <v>46168</v>
      </c>
      <c r="O77" s="85">
        <v>22</v>
      </c>
    </row>
    <row r="78" spans="1:15" x14ac:dyDescent="0.35">
      <c r="A78" s="85" t="s">
        <v>3</v>
      </c>
      <c r="B78" s="84">
        <v>46175</v>
      </c>
      <c r="C78" s="86">
        <v>19536</v>
      </c>
      <c r="D78" s="85" t="s">
        <v>322</v>
      </c>
      <c r="E78" s="85" t="s">
        <v>63</v>
      </c>
      <c r="F78" s="85" t="s">
        <v>282</v>
      </c>
      <c r="G78" s="88" t="s">
        <v>40</v>
      </c>
      <c r="H78" s="85" t="s">
        <v>296</v>
      </c>
      <c r="I78" s="85" t="s">
        <v>283</v>
      </c>
      <c r="J78" s="85" t="s">
        <v>43</v>
      </c>
      <c r="K78" s="89">
        <v>46175</v>
      </c>
      <c r="L78" s="89">
        <v>46175</v>
      </c>
      <c r="M78" s="85">
        <f t="shared" si="3"/>
        <v>1</v>
      </c>
      <c r="N78" s="84">
        <v>46175</v>
      </c>
      <c r="O78" s="85">
        <v>23</v>
      </c>
    </row>
    <row r="79" spans="1:15" x14ac:dyDescent="0.35">
      <c r="A79" s="85" t="s">
        <v>3</v>
      </c>
      <c r="B79" s="84">
        <v>46182</v>
      </c>
      <c r="C79" s="86">
        <v>19537</v>
      </c>
      <c r="D79" s="85" t="s">
        <v>322</v>
      </c>
      <c r="E79" s="85" t="s">
        <v>63</v>
      </c>
      <c r="F79" s="85" t="s">
        <v>285</v>
      </c>
      <c r="G79" s="88" t="s">
        <v>40</v>
      </c>
      <c r="H79" s="85" t="s">
        <v>323</v>
      </c>
      <c r="I79" s="85" t="s">
        <v>283</v>
      </c>
      <c r="J79" s="85" t="s">
        <v>43</v>
      </c>
      <c r="K79" s="89">
        <v>46182</v>
      </c>
      <c r="L79" s="89">
        <v>46182</v>
      </c>
      <c r="M79" s="85">
        <f t="shared" si="3"/>
        <v>1</v>
      </c>
      <c r="N79" s="84">
        <v>46182</v>
      </c>
      <c r="O79" s="85">
        <v>24</v>
      </c>
    </row>
    <row r="80" spans="1:15" x14ac:dyDescent="0.35">
      <c r="A80" s="85" t="s">
        <v>3</v>
      </c>
      <c r="B80" s="84">
        <v>46153</v>
      </c>
      <c r="C80" s="86">
        <v>19538</v>
      </c>
      <c r="D80" s="85" t="s">
        <v>322</v>
      </c>
      <c r="E80" s="85" t="s">
        <v>63</v>
      </c>
      <c r="F80" s="85" t="s">
        <v>64</v>
      </c>
      <c r="G80" s="88" t="s">
        <v>40</v>
      </c>
      <c r="H80" s="85" t="s">
        <v>144</v>
      </c>
      <c r="I80" s="85"/>
      <c r="J80" s="85" t="s">
        <v>40</v>
      </c>
      <c r="K80" s="89">
        <v>46153</v>
      </c>
      <c r="L80" s="89">
        <v>46154</v>
      </c>
      <c r="M80" s="85">
        <f t="shared" si="3"/>
        <v>2</v>
      </c>
      <c r="N80" s="84">
        <v>46155</v>
      </c>
      <c r="O80" s="85">
        <v>20</v>
      </c>
    </row>
    <row r="81" spans="1:15" x14ac:dyDescent="0.35">
      <c r="A81" s="85" t="s">
        <v>3</v>
      </c>
      <c r="B81" s="84">
        <v>46155</v>
      </c>
      <c r="C81" s="86">
        <v>19538</v>
      </c>
      <c r="D81" s="85" t="s">
        <v>322</v>
      </c>
      <c r="E81" s="85" t="s">
        <v>63</v>
      </c>
      <c r="F81" s="85" t="s">
        <v>64</v>
      </c>
      <c r="G81" s="88">
        <v>1</v>
      </c>
      <c r="H81" s="85" t="s">
        <v>145</v>
      </c>
      <c r="I81" s="85"/>
      <c r="J81" s="85" t="s">
        <v>66</v>
      </c>
      <c r="K81" s="89">
        <v>46155</v>
      </c>
      <c r="L81" s="89">
        <v>46155</v>
      </c>
      <c r="M81" s="85">
        <f t="shared" si="3"/>
        <v>1</v>
      </c>
      <c r="N81" s="84">
        <v>46156</v>
      </c>
      <c r="O81" s="85">
        <v>20</v>
      </c>
    </row>
    <row r="82" spans="1:15" x14ac:dyDescent="0.35">
      <c r="A82" s="85" t="s">
        <v>3</v>
      </c>
      <c r="B82" s="84">
        <v>46157</v>
      </c>
      <c r="C82" s="86">
        <v>19538</v>
      </c>
      <c r="D82" s="85" t="s">
        <v>322</v>
      </c>
      <c r="E82" s="85" t="s">
        <v>63</v>
      </c>
      <c r="F82" s="85" t="s">
        <v>64</v>
      </c>
      <c r="G82" s="88">
        <v>2</v>
      </c>
      <c r="H82" s="85" t="s">
        <v>164</v>
      </c>
      <c r="I82" s="85"/>
      <c r="J82" s="85" t="s">
        <v>66</v>
      </c>
      <c r="K82" s="89">
        <v>46157</v>
      </c>
      <c r="L82" s="89">
        <v>46157</v>
      </c>
      <c r="M82" s="85">
        <f t="shared" si="3"/>
        <v>1</v>
      </c>
      <c r="N82" s="84">
        <v>46160</v>
      </c>
      <c r="O82" s="85">
        <v>21</v>
      </c>
    </row>
    <row r="83" spans="1:15" x14ac:dyDescent="0.35">
      <c r="A83" s="85" t="s">
        <v>3</v>
      </c>
      <c r="B83" s="84">
        <v>46160</v>
      </c>
      <c r="C83" s="86">
        <v>19538</v>
      </c>
      <c r="D83" s="85" t="s">
        <v>322</v>
      </c>
      <c r="E83" s="85" t="s">
        <v>63</v>
      </c>
      <c r="F83" s="85" t="s">
        <v>64</v>
      </c>
      <c r="G83" s="88">
        <v>3</v>
      </c>
      <c r="H83" s="85" t="s">
        <v>147</v>
      </c>
      <c r="I83" s="85"/>
      <c r="J83" s="85" t="s">
        <v>66</v>
      </c>
      <c r="K83" s="89">
        <v>46160</v>
      </c>
      <c r="L83" s="89">
        <v>46160</v>
      </c>
      <c r="M83" s="85">
        <f t="shared" si="3"/>
        <v>1</v>
      </c>
      <c r="N83" s="84">
        <v>46161</v>
      </c>
      <c r="O83" s="85">
        <v>21</v>
      </c>
    </row>
    <row r="84" spans="1:15" x14ac:dyDescent="0.35">
      <c r="A84" s="85" t="s">
        <v>3</v>
      </c>
      <c r="B84" s="84">
        <v>46162</v>
      </c>
      <c r="C84" s="86">
        <v>19538</v>
      </c>
      <c r="D84" s="85" t="s">
        <v>322</v>
      </c>
      <c r="E84" s="85" t="s">
        <v>63</v>
      </c>
      <c r="F84" s="85" t="s">
        <v>64</v>
      </c>
      <c r="G84" s="88" t="s">
        <v>149</v>
      </c>
      <c r="H84" s="85" t="s">
        <v>148</v>
      </c>
      <c r="I84" s="85"/>
      <c r="J84" s="85" t="s">
        <v>108</v>
      </c>
      <c r="K84" s="89">
        <v>46162</v>
      </c>
      <c r="L84" s="89">
        <v>46162</v>
      </c>
      <c r="M84" s="85">
        <f t="shared" si="3"/>
        <v>1</v>
      </c>
      <c r="N84" s="84">
        <v>46163</v>
      </c>
      <c r="O84" s="85">
        <v>21</v>
      </c>
    </row>
    <row r="85" spans="1:15" x14ac:dyDescent="0.35">
      <c r="A85" s="85" t="s">
        <v>3</v>
      </c>
      <c r="B85" s="84">
        <v>46164</v>
      </c>
      <c r="C85" s="86">
        <v>19538</v>
      </c>
      <c r="D85" s="85" t="s">
        <v>322</v>
      </c>
      <c r="E85" s="85" t="s">
        <v>63</v>
      </c>
      <c r="F85" s="85" t="s">
        <v>64</v>
      </c>
      <c r="G85" s="88" t="s">
        <v>151</v>
      </c>
      <c r="H85" s="85" t="s">
        <v>150</v>
      </c>
      <c r="I85" s="85"/>
      <c r="J85" s="85" t="s">
        <v>47</v>
      </c>
      <c r="K85" s="89">
        <v>46164</v>
      </c>
      <c r="L85" s="89">
        <v>46164</v>
      </c>
      <c r="M85" s="85">
        <f t="shared" si="3"/>
        <v>1</v>
      </c>
      <c r="N85" s="84">
        <v>46168</v>
      </c>
      <c r="O85" s="85">
        <v>22</v>
      </c>
    </row>
    <row r="86" spans="1:15" x14ac:dyDescent="0.35">
      <c r="A86" s="85" t="s">
        <v>3</v>
      </c>
      <c r="B86" s="84">
        <v>46090</v>
      </c>
      <c r="C86" s="86">
        <v>19540</v>
      </c>
      <c r="D86" s="85" t="s">
        <v>322</v>
      </c>
      <c r="E86" s="85" t="s">
        <v>38</v>
      </c>
      <c r="F86" s="85" t="s">
        <v>334</v>
      </c>
      <c r="G86" s="88">
        <v>1</v>
      </c>
      <c r="H86" s="85" t="s">
        <v>153</v>
      </c>
      <c r="I86" s="85"/>
      <c r="J86" s="85" t="s">
        <v>154</v>
      </c>
      <c r="K86" s="89">
        <v>46090</v>
      </c>
      <c r="L86" s="89">
        <v>46101</v>
      </c>
      <c r="M86" s="85">
        <f t="shared" si="3"/>
        <v>10</v>
      </c>
      <c r="N86" s="84">
        <v>46104</v>
      </c>
      <c r="O86" s="85">
        <v>13</v>
      </c>
    </row>
    <row r="87" spans="1:15" x14ac:dyDescent="0.35">
      <c r="A87" s="85" t="s">
        <v>3</v>
      </c>
      <c r="B87" s="84">
        <v>46104</v>
      </c>
      <c r="C87" s="86">
        <v>19540</v>
      </c>
      <c r="D87" s="85" t="s">
        <v>322</v>
      </c>
      <c r="E87" s="85" t="s">
        <v>38</v>
      </c>
      <c r="F87" s="85" t="s">
        <v>334</v>
      </c>
      <c r="G87" s="88">
        <v>2</v>
      </c>
      <c r="H87" s="85" t="s">
        <v>324</v>
      </c>
      <c r="I87" s="85"/>
      <c r="J87" s="85" t="s">
        <v>156</v>
      </c>
      <c r="K87" s="89">
        <v>46104</v>
      </c>
      <c r="L87" s="89">
        <v>46136</v>
      </c>
      <c r="M87" s="85">
        <f t="shared" si="3"/>
        <v>25</v>
      </c>
      <c r="N87" s="84">
        <v>46139</v>
      </c>
      <c r="O87" s="85">
        <v>18</v>
      </c>
    </row>
    <row r="88" spans="1:15" x14ac:dyDescent="0.35">
      <c r="A88" s="85" t="s">
        <v>3</v>
      </c>
      <c r="B88" s="84">
        <v>46139</v>
      </c>
      <c r="C88" s="86">
        <v>19540</v>
      </c>
      <c r="D88" s="85" t="s">
        <v>322</v>
      </c>
      <c r="E88" s="85" t="s">
        <v>38</v>
      </c>
      <c r="F88" s="85" t="s">
        <v>334</v>
      </c>
      <c r="G88" s="88" t="s">
        <v>158</v>
      </c>
      <c r="H88" s="85" t="s">
        <v>157</v>
      </c>
      <c r="I88" s="85"/>
      <c r="J88" s="85" t="s">
        <v>159</v>
      </c>
      <c r="K88" s="89">
        <v>46139</v>
      </c>
      <c r="L88" s="89">
        <v>46147</v>
      </c>
      <c r="M88" s="85">
        <f t="shared" si="3"/>
        <v>7</v>
      </c>
      <c r="N88" s="84">
        <v>46148</v>
      </c>
      <c r="O88" s="85">
        <v>19</v>
      </c>
    </row>
    <row r="89" spans="1:15" x14ac:dyDescent="0.35">
      <c r="A89" s="85" t="s">
        <v>3</v>
      </c>
      <c r="B89" s="84">
        <v>46148</v>
      </c>
      <c r="C89" s="86">
        <v>19540</v>
      </c>
      <c r="D89" s="85" t="s">
        <v>322</v>
      </c>
      <c r="E89" s="85" t="s">
        <v>38</v>
      </c>
      <c r="F89" s="85" t="s">
        <v>334</v>
      </c>
      <c r="G89" s="88" t="s">
        <v>161</v>
      </c>
      <c r="H89" s="85" t="s">
        <v>160</v>
      </c>
      <c r="I89" s="85"/>
      <c r="J89" s="85" t="s">
        <v>162</v>
      </c>
      <c r="K89" s="89">
        <v>46148</v>
      </c>
      <c r="L89" s="89">
        <v>46149</v>
      </c>
      <c r="M89" s="85">
        <f t="shared" si="3"/>
        <v>2</v>
      </c>
      <c r="N89" s="84">
        <v>46150</v>
      </c>
      <c r="O89" s="85">
        <v>19</v>
      </c>
    </row>
    <row r="90" spans="1:15" x14ac:dyDescent="0.35">
      <c r="A90" s="85" t="s">
        <v>3</v>
      </c>
      <c r="B90" s="84">
        <v>46175</v>
      </c>
      <c r="C90" s="86">
        <v>19610</v>
      </c>
      <c r="D90" s="85" t="s">
        <v>298</v>
      </c>
      <c r="E90" s="85" t="s">
        <v>63</v>
      </c>
      <c r="F90" s="85" t="s">
        <v>282</v>
      </c>
      <c r="G90" s="88" t="s">
        <v>40</v>
      </c>
      <c r="H90" s="85" t="s">
        <v>294</v>
      </c>
      <c r="I90" s="85" t="s">
        <v>283</v>
      </c>
      <c r="J90" s="85" t="s">
        <v>72</v>
      </c>
      <c r="K90" s="89">
        <v>46175</v>
      </c>
      <c r="L90" s="89">
        <v>46175</v>
      </c>
      <c r="M90" s="85">
        <f t="shared" si="3"/>
        <v>1</v>
      </c>
      <c r="N90" s="84">
        <v>46175</v>
      </c>
      <c r="O90" s="85">
        <v>23</v>
      </c>
    </row>
    <row r="91" spans="1:15" x14ac:dyDescent="0.35">
      <c r="A91" s="85" t="s">
        <v>3</v>
      </c>
      <c r="B91" s="84">
        <v>46182</v>
      </c>
      <c r="C91" s="86">
        <v>19611</v>
      </c>
      <c r="D91" s="85" t="s">
        <v>298</v>
      </c>
      <c r="E91" s="85" t="s">
        <v>63</v>
      </c>
      <c r="F91" s="85" t="s">
        <v>285</v>
      </c>
      <c r="G91" s="88" t="s">
        <v>40</v>
      </c>
      <c r="H91" s="85" t="s">
        <v>295</v>
      </c>
      <c r="I91" s="85" t="s">
        <v>283</v>
      </c>
      <c r="J91" s="85" t="s">
        <v>72</v>
      </c>
      <c r="K91" s="89">
        <v>46182</v>
      </c>
      <c r="L91" s="89">
        <v>46182</v>
      </c>
      <c r="M91" s="85">
        <f t="shared" si="3"/>
        <v>1</v>
      </c>
      <c r="N91" s="84">
        <v>46182</v>
      </c>
      <c r="O91" s="85">
        <v>24</v>
      </c>
    </row>
    <row r="92" spans="1:15" x14ac:dyDescent="0.35">
      <c r="A92" s="85" t="s">
        <v>3</v>
      </c>
      <c r="B92" s="84">
        <v>46153</v>
      </c>
      <c r="C92" s="86">
        <v>19612</v>
      </c>
      <c r="D92" s="85" t="s">
        <v>298</v>
      </c>
      <c r="E92" s="85" t="s">
        <v>63</v>
      </c>
      <c r="F92" s="85" t="s">
        <v>64</v>
      </c>
      <c r="G92" s="88" t="s">
        <v>40</v>
      </c>
      <c r="H92" s="85" t="s">
        <v>144</v>
      </c>
      <c r="I92" s="85"/>
      <c r="J92" s="85" t="s">
        <v>40</v>
      </c>
      <c r="K92" s="89">
        <v>46153</v>
      </c>
      <c r="L92" s="89">
        <v>46154</v>
      </c>
      <c r="M92" s="85">
        <f t="shared" si="3"/>
        <v>2</v>
      </c>
      <c r="N92" s="84">
        <v>46155</v>
      </c>
      <c r="O92" s="85">
        <v>20</v>
      </c>
    </row>
    <row r="93" spans="1:15" x14ac:dyDescent="0.35">
      <c r="A93" s="85" t="s">
        <v>3</v>
      </c>
      <c r="B93" s="84">
        <v>46155</v>
      </c>
      <c r="C93" s="86">
        <v>19612</v>
      </c>
      <c r="D93" s="85" t="s">
        <v>298</v>
      </c>
      <c r="E93" s="85" t="s">
        <v>63</v>
      </c>
      <c r="F93" s="85" t="s">
        <v>64</v>
      </c>
      <c r="G93" s="88">
        <v>1</v>
      </c>
      <c r="H93" s="85" t="s">
        <v>145</v>
      </c>
      <c r="I93" s="85"/>
      <c r="J93" s="85" t="s">
        <v>66</v>
      </c>
      <c r="K93" s="89">
        <v>46155</v>
      </c>
      <c r="L93" s="89">
        <v>46155</v>
      </c>
      <c r="M93" s="85">
        <f t="shared" si="3"/>
        <v>1</v>
      </c>
      <c r="N93" s="84">
        <v>46156</v>
      </c>
      <c r="O93" s="85">
        <v>20</v>
      </c>
    </row>
    <row r="94" spans="1:15" x14ac:dyDescent="0.35">
      <c r="A94" s="85" t="s">
        <v>3</v>
      </c>
      <c r="B94" s="84">
        <v>46157</v>
      </c>
      <c r="C94" s="86">
        <v>19612</v>
      </c>
      <c r="D94" s="85" t="s">
        <v>298</v>
      </c>
      <c r="E94" s="85" t="s">
        <v>63</v>
      </c>
      <c r="F94" s="85" t="s">
        <v>64</v>
      </c>
      <c r="G94" s="88">
        <v>2</v>
      </c>
      <c r="H94" s="85" t="s">
        <v>166</v>
      </c>
      <c r="I94" s="85"/>
      <c r="J94" s="85" t="s">
        <v>66</v>
      </c>
      <c r="K94" s="89">
        <v>46157</v>
      </c>
      <c r="L94" s="89">
        <v>46157</v>
      </c>
      <c r="M94" s="85">
        <f t="shared" si="3"/>
        <v>1</v>
      </c>
      <c r="N94" s="84">
        <v>46160</v>
      </c>
      <c r="O94" s="85">
        <v>21</v>
      </c>
    </row>
    <row r="95" spans="1:15" x14ac:dyDescent="0.35">
      <c r="A95" s="85" t="s">
        <v>3</v>
      </c>
      <c r="B95" s="84">
        <v>46160</v>
      </c>
      <c r="C95" s="86">
        <v>19612</v>
      </c>
      <c r="D95" s="85" t="s">
        <v>298</v>
      </c>
      <c r="E95" s="85" t="s">
        <v>63</v>
      </c>
      <c r="F95" s="85" t="s">
        <v>64</v>
      </c>
      <c r="G95" s="88">
        <v>3</v>
      </c>
      <c r="H95" s="85" t="s">
        <v>147</v>
      </c>
      <c r="I95" s="85"/>
      <c r="J95" s="85" t="s">
        <v>43</v>
      </c>
      <c r="K95" s="89">
        <v>46160</v>
      </c>
      <c r="L95" s="89">
        <v>46160</v>
      </c>
      <c r="M95" s="85">
        <f t="shared" si="3"/>
        <v>1</v>
      </c>
      <c r="N95" s="84">
        <v>46161</v>
      </c>
      <c r="O95" s="85">
        <v>21</v>
      </c>
    </row>
    <row r="96" spans="1:15" x14ac:dyDescent="0.35">
      <c r="A96" s="85" t="s">
        <v>3</v>
      </c>
      <c r="B96" s="84">
        <v>46162</v>
      </c>
      <c r="C96" s="86">
        <v>19612</v>
      </c>
      <c r="D96" s="85" t="s">
        <v>298</v>
      </c>
      <c r="E96" s="85" t="s">
        <v>63</v>
      </c>
      <c r="F96" s="85" t="s">
        <v>64</v>
      </c>
      <c r="G96" s="88" t="s">
        <v>149</v>
      </c>
      <c r="H96" s="85" t="s">
        <v>148</v>
      </c>
      <c r="I96" s="85"/>
      <c r="J96" s="85" t="s">
        <v>108</v>
      </c>
      <c r="K96" s="89">
        <v>46162</v>
      </c>
      <c r="L96" s="89">
        <v>46162</v>
      </c>
      <c r="M96" s="85">
        <f t="shared" si="3"/>
        <v>1</v>
      </c>
      <c r="N96" s="84">
        <v>46163</v>
      </c>
      <c r="O96" s="85">
        <v>21</v>
      </c>
    </row>
    <row r="97" spans="1:15" x14ac:dyDescent="0.35">
      <c r="A97" s="85" t="s">
        <v>3</v>
      </c>
      <c r="B97" s="84">
        <v>46164</v>
      </c>
      <c r="C97" s="86">
        <v>19612</v>
      </c>
      <c r="D97" s="85" t="s">
        <v>298</v>
      </c>
      <c r="E97" s="85" t="s">
        <v>63</v>
      </c>
      <c r="F97" s="85" t="s">
        <v>64</v>
      </c>
      <c r="G97" s="88" t="s">
        <v>151</v>
      </c>
      <c r="H97" s="85" t="s">
        <v>150</v>
      </c>
      <c r="I97" s="85"/>
      <c r="J97" s="85" t="s">
        <v>111</v>
      </c>
      <c r="K97" s="89">
        <v>46164</v>
      </c>
      <c r="L97" s="89">
        <v>46164</v>
      </c>
      <c r="M97" s="85">
        <f t="shared" si="3"/>
        <v>1</v>
      </c>
      <c r="N97" s="84">
        <v>46168</v>
      </c>
      <c r="O97" s="85">
        <v>22</v>
      </c>
    </row>
    <row r="98" spans="1:15" x14ac:dyDescent="0.35">
      <c r="A98" s="85" t="s">
        <v>3</v>
      </c>
      <c r="B98" s="84">
        <v>46175</v>
      </c>
      <c r="C98" s="86">
        <v>19597</v>
      </c>
      <c r="D98" s="85" t="s">
        <v>325</v>
      </c>
      <c r="E98" s="85" t="s">
        <v>63</v>
      </c>
      <c r="F98" s="85" t="s">
        <v>282</v>
      </c>
      <c r="G98" s="88" t="s">
        <v>40</v>
      </c>
      <c r="H98" s="85" t="s">
        <v>294</v>
      </c>
      <c r="I98" s="85" t="s">
        <v>283</v>
      </c>
      <c r="J98" s="85" t="s">
        <v>72</v>
      </c>
      <c r="K98" s="89">
        <v>46175</v>
      </c>
      <c r="L98" s="89">
        <v>46175</v>
      </c>
      <c r="M98" s="85">
        <f t="shared" ref="M98:M105" si="4">IF(NETWORKDAYS(K98,L98)=0,"",NETWORKDAYS(K98,L98))</f>
        <v>1</v>
      </c>
      <c r="N98" s="84">
        <v>46175</v>
      </c>
      <c r="O98" s="85">
        <v>23</v>
      </c>
    </row>
    <row r="99" spans="1:15" x14ac:dyDescent="0.35">
      <c r="A99" s="85" t="s">
        <v>3</v>
      </c>
      <c r="B99" s="84">
        <v>46182</v>
      </c>
      <c r="C99" s="86">
        <v>19598</v>
      </c>
      <c r="D99" s="85" t="s">
        <v>325</v>
      </c>
      <c r="E99" s="85" t="s">
        <v>63</v>
      </c>
      <c r="F99" s="85" t="s">
        <v>285</v>
      </c>
      <c r="G99" s="88" t="s">
        <v>40</v>
      </c>
      <c r="H99" s="85" t="s">
        <v>295</v>
      </c>
      <c r="I99" s="85" t="s">
        <v>283</v>
      </c>
      <c r="J99" s="85" t="s">
        <v>72</v>
      </c>
      <c r="K99" s="89">
        <v>46182</v>
      </c>
      <c r="L99" s="89">
        <v>46182</v>
      </c>
      <c r="M99" s="85">
        <f t="shared" si="4"/>
        <v>1</v>
      </c>
      <c r="N99" s="84">
        <v>46182</v>
      </c>
      <c r="O99" s="85">
        <v>24</v>
      </c>
    </row>
    <row r="100" spans="1:15" x14ac:dyDescent="0.35">
      <c r="A100" s="85" t="s">
        <v>3</v>
      </c>
      <c r="B100" s="84">
        <v>46153</v>
      </c>
      <c r="C100" s="86">
        <v>19599</v>
      </c>
      <c r="D100" s="85" t="s">
        <v>325</v>
      </c>
      <c r="E100" s="85" t="s">
        <v>63</v>
      </c>
      <c r="F100" s="85" t="s">
        <v>168</v>
      </c>
      <c r="G100" s="88" t="s">
        <v>40</v>
      </c>
      <c r="H100" s="85" t="s">
        <v>144</v>
      </c>
      <c r="I100" s="85"/>
      <c r="J100" s="85" t="s">
        <v>40</v>
      </c>
      <c r="K100" s="89">
        <v>46153</v>
      </c>
      <c r="L100" s="89">
        <v>46154</v>
      </c>
      <c r="M100" s="85">
        <f t="shared" si="4"/>
        <v>2</v>
      </c>
      <c r="N100" s="84">
        <v>46155</v>
      </c>
      <c r="O100" s="85">
        <v>20</v>
      </c>
    </row>
    <row r="101" spans="1:15" x14ac:dyDescent="0.35">
      <c r="A101" s="85" t="s">
        <v>3</v>
      </c>
      <c r="B101" s="84">
        <v>46155</v>
      </c>
      <c r="C101" s="86">
        <v>19599</v>
      </c>
      <c r="D101" s="85" t="s">
        <v>325</v>
      </c>
      <c r="E101" s="85" t="s">
        <v>63</v>
      </c>
      <c r="F101" s="85" t="s">
        <v>168</v>
      </c>
      <c r="G101" s="88">
        <v>1</v>
      </c>
      <c r="H101" s="85" t="s">
        <v>145</v>
      </c>
      <c r="I101" s="85"/>
      <c r="J101" s="85" t="s">
        <v>66</v>
      </c>
      <c r="K101" s="89">
        <v>46155</v>
      </c>
      <c r="L101" s="89">
        <v>46155</v>
      </c>
      <c r="M101" s="85">
        <f t="shared" si="4"/>
        <v>1</v>
      </c>
      <c r="N101" s="84">
        <v>46156</v>
      </c>
      <c r="O101" s="85">
        <v>20</v>
      </c>
    </row>
    <row r="102" spans="1:15" x14ac:dyDescent="0.35">
      <c r="A102" s="85" t="s">
        <v>3</v>
      </c>
      <c r="B102" s="84">
        <v>46156</v>
      </c>
      <c r="C102" s="86">
        <v>19599</v>
      </c>
      <c r="D102" s="85" t="s">
        <v>325</v>
      </c>
      <c r="E102" s="85" t="s">
        <v>63</v>
      </c>
      <c r="F102" s="85" t="s">
        <v>168</v>
      </c>
      <c r="G102" s="88">
        <v>2</v>
      </c>
      <c r="H102" s="85" t="s">
        <v>169</v>
      </c>
      <c r="I102" s="85"/>
      <c r="J102" s="85" t="s">
        <v>66</v>
      </c>
      <c r="K102" s="89">
        <v>46156</v>
      </c>
      <c r="L102" s="89">
        <v>46164</v>
      </c>
      <c r="M102" s="85">
        <f t="shared" si="4"/>
        <v>7</v>
      </c>
      <c r="N102" s="84">
        <v>46168</v>
      </c>
      <c r="O102" s="85">
        <v>22</v>
      </c>
    </row>
    <row r="103" spans="1:15" x14ac:dyDescent="0.35">
      <c r="A103" s="85" t="s">
        <v>3</v>
      </c>
      <c r="B103" s="84">
        <v>46160</v>
      </c>
      <c r="C103" s="86">
        <v>19599</v>
      </c>
      <c r="D103" s="85" t="s">
        <v>325</v>
      </c>
      <c r="E103" s="85" t="s">
        <v>63</v>
      </c>
      <c r="F103" s="85" t="s">
        <v>168</v>
      </c>
      <c r="G103" s="88">
        <v>3</v>
      </c>
      <c r="H103" s="85" t="s">
        <v>170</v>
      </c>
      <c r="I103" s="85"/>
      <c r="J103" s="85" t="s">
        <v>43</v>
      </c>
      <c r="K103" s="89">
        <v>46160</v>
      </c>
      <c r="L103" s="89">
        <v>46160</v>
      </c>
      <c r="M103" s="85">
        <f t="shared" si="4"/>
        <v>1</v>
      </c>
      <c r="N103" s="84">
        <v>46161</v>
      </c>
      <c r="O103" s="85">
        <v>21</v>
      </c>
    </row>
    <row r="104" spans="1:15" x14ac:dyDescent="0.35">
      <c r="A104" s="85" t="s">
        <v>3</v>
      </c>
      <c r="B104" s="84">
        <v>46162</v>
      </c>
      <c r="C104" s="86">
        <v>19599</v>
      </c>
      <c r="D104" s="85" t="s">
        <v>325</v>
      </c>
      <c r="E104" s="85" t="s">
        <v>63</v>
      </c>
      <c r="F104" s="85" t="s">
        <v>168</v>
      </c>
      <c r="G104" s="88" t="s">
        <v>149</v>
      </c>
      <c r="H104" s="85" t="s">
        <v>148</v>
      </c>
      <c r="I104" s="85"/>
      <c r="J104" s="85" t="s">
        <v>108</v>
      </c>
      <c r="K104" s="89">
        <v>46162</v>
      </c>
      <c r="L104" s="89">
        <v>46162</v>
      </c>
      <c r="M104" s="85">
        <f t="shared" si="4"/>
        <v>1</v>
      </c>
      <c r="N104" s="84">
        <v>46163</v>
      </c>
      <c r="O104" s="85">
        <v>21</v>
      </c>
    </row>
    <row r="105" spans="1:15" x14ac:dyDescent="0.35">
      <c r="A105" s="85" t="s">
        <v>3</v>
      </c>
      <c r="B105" s="84">
        <v>46164</v>
      </c>
      <c r="C105" s="86">
        <v>19599</v>
      </c>
      <c r="D105" s="85" t="s">
        <v>325</v>
      </c>
      <c r="E105" s="85" t="s">
        <v>63</v>
      </c>
      <c r="F105" s="85" t="s">
        <v>168</v>
      </c>
      <c r="G105" s="88" t="s">
        <v>151</v>
      </c>
      <c r="H105" s="85" t="s">
        <v>150</v>
      </c>
      <c r="I105" s="85"/>
      <c r="J105" s="85" t="s">
        <v>111</v>
      </c>
      <c r="K105" s="89">
        <v>46164</v>
      </c>
      <c r="L105" s="89">
        <v>46164</v>
      </c>
      <c r="M105" s="85">
        <f t="shared" si="4"/>
        <v>1</v>
      </c>
      <c r="N105" s="84">
        <v>46168</v>
      </c>
      <c r="O105" s="85">
        <v>22</v>
      </c>
    </row>
    <row r="106" spans="1:15" x14ac:dyDescent="0.35">
      <c r="A106" s="85" t="s">
        <v>3</v>
      </c>
      <c r="B106" s="84">
        <v>46153</v>
      </c>
      <c r="C106" s="86">
        <v>19600</v>
      </c>
      <c r="D106" s="85" t="s">
        <v>325</v>
      </c>
      <c r="E106" s="85" t="s">
        <v>63</v>
      </c>
      <c r="F106" s="85" t="s">
        <v>171</v>
      </c>
      <c r="G106" s="88" t="s">
        <v>40</v>
      </c>
      <c r="H106" s="85" t="s">
        <v>144</v>
      </c>
      <c r="I106" s="85"/>
      <c r="J106" s="85" t="s">
        <v>40</v>
      </c>
      <c r="K106" s="89">
        <v>46153</v>
      </c>
      <c r="L106" s="89">
        <v>46154</v>
      </c>
      <c r="M106" s="85">
        <f t="shared" ref="M106:M111" si="5">IF(NETWORKDAYS(K106,L106)=0,"",NETWORKDAYS(K106,L106))</f>
        <v>2</v>
      </c>
      <c r="N106" s="84">
        <v>46155</v>
      </c>
      <c r="O106" s="85">
        <v>20</v>
      </c>
    </row>
    <row r="107" spans="1:15" x14ac:dyDescent="0.35">
      <c r="A107" s="85" t="s">
        <v>3</v>
      </c>
      <c r="B107" s="84">
        <v>46155</v>
      </c>
      <c r="C107" s="86">
        <v>19600</v>
      </c>
      <c r="D107" s="85" t="s">
        <v>325</v>
      </c>
      <c r="E107" s="85" t="s">
        <v>63</v>
      </c>
      <c r="F107" s="85" t="s">
        <v>171</v>
      </c>
      <c r="G107" s="88">
        <v>1</v>
      </c>
      <c r="H107" s="85" t="s">
        <v>145</v>
      </c>
      <c r="I107" s="85"/>
      <c r="J107" s="85" t="s">
        <v>66</v>
      </c>
      <c r="K107" s="89">
        <v>46155</v>
      </c>
      <c r="L107" s="89">
        <v>46155</v>
      </c>
      <c r="M107" s="85">
        <f t="shared" si="5"/>
        <v>1</v>
      </c>
      <c r="N107" s="84">
        <v>46156</v>
      </c>
      <c r="O107" s="85">
        <v>20</v>
      </c>
    </row>
    <row r="108" spans="1:15" x14ac:dyDescent="0.35">
      <c r="A108" s="85" t="s">
        <v>3</v>
      </c>
      <c r="B108" s="84">
        <v>46156</v>
      </c>
      <c r="C108" s="86">
        <v>19600</v>
      </c>
      <c r="D108" s="85" t="s">
        <v>325</v>
      </c>
      <c r="E108" s="85" t="s">
        <v>63</v>
      </c>
      <c r="F108" s="85" t="s">
        <v>171</v>
      </c>
      <c r="G108" s="88">
        <v>2</v>
      </c>
      <c r="H108" s="85" t="s">
        <v>172</v>
      </c>
      <c r="I108" s="85"/>
      <c r="J108" s="85" t="s">
        <v>66</v>
      </c>
      <c r="K108" s="89">
        <v>46156</v>
      </c>
      <c r="L108" s="89">
        <v>46164</v>
      </c>
      <c r="M108" s="85">
        <f t="shared" si="5"/>
        <v>7</v>
      </c>
      <c r="N108" s="84">
        <v>46168</v>
      </c>
      <c r="O108" s="85">
        <v>22</v>
      </c>
    </row>
    <row r="109" spans="1:15" x14ac:dyDescent="0.35">
      <c r="A109" s="85" t="s">
        <v>3</v>
      </c>
      <c r="B109" s="84">
        <v>46160</v>
      </c>
      <c r="C109" s="86">
        <v>19600</v>
      </c>
      <c r="D109" s="85" t="s">
        <v>325</v>
      </c>
      <c r="E109" s="85" t="s">
        <v>63</v>
      </c>
      <c r="F109" s="85" t="s">
        <v>171</v>
      </c>
      <c r="G109" s="88">
        <v>3</v>
      </c>
      <c r="H109" s="85" t="s">
        <v>173</v>
      </c>
      <c r="I109" s="85"/>
      <c r="J109" s="85" t="s">
        <v>43</v>
      </c>
      <c r="K109" s="89">
        <v>46160</v>
      </c>
      <c r="L109" s="89">
        <v>46160</v>
      </c>
      <c r="M109" s="85">
        <f t="shared" si="5"/>
        <v>1</v>
      </c>
      <c r="N109" s="84">
        <v>46161</v>
      </c>
      <c r="O109" s="85">
        <v>21</v>
      </c>
    </row>
    <row r="110" spans="1:15" x14ac:dyDescent="0.35">
      <c r="A110" s="85" t="s">
        <v>3</v>
      </c>
      <c r="B110" s="84">
        <v>46162</v>
      </c>
      <c r="C110" s="86">
        <v>19600</v>
      </c>
      <c r="D110" s="85" t="s">
        <v>325</v>
      </c>
      <c r="E110" s="85" t="s">
        <v>63</v>
      </c>
      <c r="F110" s="85" t="s">
        <v>171</v>
      </c>
      <c r="G110" s="88" t="s">
        <v>149</v>
      </c>
      <c r="H110" s="85" t="s">
        <v>148</v>
      </c>
      <c r="I110" s="85"/>
      <c r="J110" s="85" t="s">
        <v>108</v>
      </c>
      <c r="K110" s="89">
        <v>46162</v>
      </c>
      <c r="L110" s="89">
        <v>46162</v>
      </c>
      <c r="M110" s="85">
        <f t="shared" si="5"/>
        <v>1</v>
      </c>
      <c r="N110" s="84">
        <v>46163</v>
      </c>
      <c r="O110" s="85">
        <v>21</v>
      </c>
    </row>
    <row r="111" spans="1:15" x14ac:dyDescent="0.35">
      <c r="A111" s="85" t="s">
        <v>3</v>
      </c>
      <c r="B111" s="84">
        <v>46164</v>
      </c>
      <c r="C111" s="86">
        <v>19600</v>
      </c>
      <c r="D111" s="85" t="s">
        <v>325</v>
      </c>
      <c r="E111" s="85" t="s">
        <v>63</v>
      </c>
      <c r="F111" s="85" t="s">
        <v>171</v>
      </c>
      <c r="G111" s="88" t="s">
        <v>151</v>
      </c>
      <c r="H111" s="85" t="s">
        <v>150</v>
      </c>
      <c r="I111" s="85"/>
      <c r="J111" s="85" t="s">
        <v>111</v>
      </c>
      <c r="K111" s="89">
        <v>46164</v>
      </c>
      <c r="L111" s="89">
        <v>46164</v>
      </c>
      <c r="M111" s="85">
        <f t="shared" si="5"/>
        <v>1</v>
      </c>
      <c r="N111" s="84">
        <v>46168</v>
      </c>
      <c r="O111" s="85">
        <v>22</v>
      </c>
    </row>
    <row r="112" spans="1:15" x14ac:dyDescent="0.35">
      <c r="A112" s="85" t="s">
        <v>3</v>
      </c>
      <c r="B112" s="84">
        <v>46153</v>
      </c>
      <c r="C112" s="86">
        <v>19601</v>
      </c>
      <c r="D112" s="85" t="s">
        <v>325</v>
      </c>
      <c r="E112" s="85" t="s">
        <v>63</v>
      </c>
      <c r="F112" s="85" t="s">
        <v>174</v>
      </c>
      <c r="G112" s="88" t="s">
        <v>40</v>
      </c>
      <c r="H112" s="85" t="s">
        <v>144</v>
      </c>
      <c r="I112" s="85"/>
      <c r="J112" s="85" t="s">
        <v>40</v>
      </c>
      <c r="K112" s="89">
        <v>46153</v>
      </c>
      <c r="L112" s="89">
        <v>46154</v>
      </c>
      <c r="M112" s="85">
        <f t="shared" ref="M112:M117" si="6">IF(NETWORKDAYS(K112,L112)=0,"",NETWORKDAYS(K112,L112))</f>
        <v>2</v>
      </c>
      <c r="N112" s="84">
        <v>46155</v>
      </c>
      <c r="O112" s="85">
        <v>20</v>
      </c>
    </row>
    <row r="113" spans="1:15" x14ac:dyDescent="0.35">
      <c r="A113" s="85" t="s">
        <v>3</v>
      </c>
      <c r="B113" s="84">
        <v>46155</v>
      </c>
      <c r="C113" s="86">
        <v>19601</v>
      </c>
      <c r="D113" s="85" t="s">
        <v>325</v>
      </c>
      <c r="E113" s="85" t="s">
        <v>63</v>
      </c>
      <c r="F113" s="85" t="s">
        <v>174</v>
      </c>
      <c r="G113" s="88">
        <v>1</v>
      </c>
      <c r="H113" s="85" t="s">
        <v>145</v>
      </c>
      <c r="I113" s="85"/>
      <c r="J113" s="85" t="s">
        <v>66</v>
      </c>
      <c r="K113" s="89">
        <v>46155</v>
      </c>
      <c r="L113" s="89">
        <v>46155</v>
      </c>
      <c r="M113" s="85">
        <f t="shared" si="6"/>
        <v>1</v>
      </c>
      <c r="N113" s="84">
        <v>46156</v>
      </c>
      <c r="O113" s="85">
        <v>20</v>
      </c>
    </row>
    <row r="114" spans="1:15" x14ac:dyDescent="0.35">
      <c r="A114" s="85" t="s">
        <v>3</v>
      </c>
      <c r="B114" s="84">
        <v>46156</v>
      </c>
      <c r="C114" s="86">
        <v>19601</v>
      </c>
      <c r="D114" s="85" t="s">
        <v>325</v>
      </c>
      <c r="E114" s="85" t="s">
        <v>63</v>
      </c>
      <c r="F114" s="85" t="s">
        <v>174</v>
      </c>
      <c r="G114" s="88">
        <v>2</v>
      </c>
      <c r="H114" s="85" t="s">
        <v>169</v>
      </c>
      <c r="I114" s="85"/>
      <c r="J114" s="85" t="s">
        <v>66</v>
      </c>
      <c r="K114" s="89">
        <v>46156</v>
      </c>
      <c r="L114" s="89">
        <v>46164</v>
      </c>
      <c r="M114" s="85">
        <f t="shared" si="6"/>
        <v>7</v>
      </c>
      <c r="N114" s="84">
        <v>46168</v>
      </c>
      <c r="O114" s="85">
        <v>22</v>
      </c>
    </row>
    <row r="115" spans="1:15" x14ac:dyDescent="0.35">
      <c r="A115" s="85" t="s">
        <v>3</v>
      </c>
      <c r="B115" s="84">
        <v>46160</v>
      </c>
      <c r="C115" s="86">
        <v>19601</v>
      </c>
      <c r="D115" s="85" t="s">
        <v>325</v>
      </c>
      <c r="E115" s="85" t="s">
        <v>63</v>
      </c>
      <c r="F115" s="85" t="s">
        <v>174</v>
      </c>
      <c r="G115" s="88">
        <v>3</v>
      </c>
      <c r="H115" s="85" t="s">
        <v>147</v>
      </c>
      <c r="I115" s="85"/>
      <c r="J115" s="85" t="s">
        <v>43</v>
      </c>
      <c r="K115" s="89">
        <v>46160</v>
      </c>
      <c r="L115" s="89">
        <v>46160</v>
      </c>
      <c r="M115" s="85">
        <f t="shared" si="6"/>
        <v>1</v>
      </c>
      <c r="N115" s="84">
        <v>46161</v>
      </c>
      <c r="O115" s="85">
        <v>21</v>
      </c>
    </row>
    <row r="116" spans="1:15" x14ac:dyDescent="0.35">
      <c r="A116" s="85" t="s">
        <v>3</v>
      </c>
      <c r="B116" s="84">
        <v>46162</v>
      </c>
      <c r="C116" s="86">
        <v>19601</v>
      </c>
      <c r="D116" s="85" t="s">
        <v>325</v>
      </c>
      <c r="E116" s="85" t="s">
        <v>63</v>
      </c>
      <c r="F116" s="85" t="s">
        <v>174</v>
      </c>
      <c r="G116" s="88" t="s">
        <v>149</v>
      </c>
      <c r="H116" s="85" t="s">
        <v>148</v>
      </c>
      <c r="I116" s="85"/>
      <c r="J116" s="85" t="s">
        <v>108</v>
      </c>
      <c r="K116" s="89">
        <v>46162</v>
      </c>
      <c r="L116" s="89">
        <v>46162</v>
      </c>
      <c r="M116" s="85">
        <f t="shared" si="6"/>
        <v>1</v>
      </c>
      <c r="N116" s="84">
        <v>46163</v>
      </c>
      <c r="O116" s="85">
        <v>21</v>
      </c>
    </row>
    <row r="117" spans="1:15" x14ac:dyDescent="0.35">
      <c r="A117" s="85" t="s">
        <v>3</v>
      </c>
      <c r="B117" s="84">
        <v>46164</v>
      </c>
      <c r="C117" s="86">
        <v>19601</v>
      </c>
      <c r="D117" s="85" t="s">
        <v>325</v>
      </c>
      <c r="E117" s="85" t="s">
        <v>63</v>
      </c>
      <c r="F117" s="85" t="s">
        <v>174</v>
      </c>
      <c r="G117" s="88" t="s">
        <v>151</v>
      </c>
      <c r="H117" s="85" t="s">
        <v>150</v>
      </c>
      <c r="I117" s="85"/>
      <c r="J117" s="85" t="s">
        <v>111</v>
      </c>
      <c r="K117" s="89">
        <v>46164</v>
      </c>
      <c r="L117" s="89">
        <v>46164</v>
      </c>
      <c r="M117" s="85">
        <f t="shared" si="6"/>
        <v>1</v>
      </c>
      <c r="N117" s="84">
        <v>46168</v>
      </c>
      <c r="O117" s="85">
        <v>22</v>
      </c>
    </row>
    <row r="118" spans="1:15" x14ac:dyDescent="0.35">
      <c r="A118" s="85" t="s">
        <v>3</v>
      </c>
      <c r="B118" s="84">
        <v>46178</v>
      </c>
      <c r="C118" s="86">
        <v>19552</v>
      </c>
      <c r="D118" s="85" t="s">
        <v>326</v>
      </c>
      <c r="E118" s="85" t="s">
        <v>63</v>
      </c>
      <c r="F118" s="85" t="s">
        <v>282</v>
      </c>
      <c r="G118" s="88" t="s">
        <v>40</v>
      </c>
      <c r="H118" s="85" t="s">
        <v>299</v>
      </c>
      <c r="I118" s="85" t="s">
        <v>283</v>
      </c>
      <c r="J118" s="85" t="s">
        <v>43</v>
      </c>
      <c r="K118" s="89">
        <v>46178</v>
      </c>
      <c r="L118" s="89">
        <v>46178</v>
      </c>
      <c r="M118" s="85">
        <f t="shared" si="3"/>
        <v>1</v>
      </c>
      <c r="N118" s="84">
        <v>45813</v>
      </c>
      <c r="O118" s="85">
        <v>23</v>
      </c>
    </row>
    <row r="119" spans="1:15" x14ac:dyDescent="0.35">
      <c r="A119" s="85" t="s">
        <v>3</v>
      </c>
      <c r="B119" s="84">
        <v>46185</v>
      </c>
      <c r="C119" s="86">
        <v>19553</v>
      </c>
      <c r="D119" s="85" t="s">
        <v>326</v>
      </c>
      <c r="E119" s="85" t="s">
        <v>63</v>
      </c>
      <c r="F119" s="85" t="s">
        <v>285</v>
      </c>
      <c r="G119" s="88" t="s">
        <v>40</v>
      </c>
      <c r="H119" s="85" t="s">
        <v>300</v>
      </c>
      <c r="I119" s="85" t="s">
        <v>283</v>
      </c>
      <c r="J119" s="85" t="s">
        <v>43</v>
      </c>
      <c r="K119" s="89">
        <v>46185</v>
      </c>
      <c r="L119" s="89">
        <v>46185</v>
      </c>
      <c r="M119" s="85">
        <f t="shared" si="3"/>
        <v>1</v>
      </c>
      <c r="N119" s="84">
        <v>45820</v>
      </c>
      <c r="O119" s="85">
        <v>24</v>
      </c>
    </row>
    <row r="120" spans="1:15" x14ac:dyDescent="0.35">
      <c r="A120" s="85" t="s">
        <v>3</v>
      </c>
      <c r="B120" s="84">
        <v>46153</v>
      </c>
      <c r="C120" s="86">
        <v>19554</v>
      </c>
      <c r="D120" s="85" t="s">
        <v>326</v>
      </c>
      <c r="E120" s="85" t="s">
        <v>63</v>
      </c>
      <c r="F120" s="85" t="s">
        <v>64</v>
      </c>
      <c r="G120" s="88" t="s">
        <v>40</v>
      </c>
      <c r="H120" s="85" t="s">
        <v>144</v>
      </c>
      <c r="I120" s="85"/>
      <c r="J120" s="85" t="s">
        <v>40</v>
      </c>
      <c r="K120" s="89">
        <v>46153</v>
      </c>
      <c r="L120" s="89">
        <v>46154</v>
      </c>
      <c r="M120" s="85">
        <f t="shared" si="3"/>
        <v>2</v>
      </c>
      <c r="N120" s="84">
        <v>46155</v>
      </c>
      <c r="O120" s="85">
        <v>23</v>
      </c>
    </row>
    <row r="121" spans="1:15" x14ac:dyDescent="0.35">
      <c r="A121" s="85" t="s">
        <v>3</v>
      </c>
      <c r="B121" s="84">
        <v>46155</v>
      </c>
      <c r="C121" s="86">
        <v>19554</v>
      </c>
      <c r="D121" s="85" t="s">
        <v>326</v>
      </c>
      <c r="E121" s="85" t="s">
        <v>63</v>
      </c>
      <c r="F121" s="85" t="s">
        <v>64</v>
      </c>
      <c r="G121" s="88">
        <v>1</v>
      </c>
      <c r="H121" s="85" t="s">
        <v>176</v>
      </c>
      <c r="I121" s="85"/>
      <c r="J121" s="85" t="s">
        <v>43</v>
      </c>
      <c r="K121" s="89">
        <v>46155</v>
      </c>
      <c r="L121" s="89">
        <v>46155</v>
      </c>
      <c r="M121" s="85">
        <f t="shared" si="3"/>
        <v>1</v>
      </c>
      <c r="N121" s="84">
        <v>46156</v>
      </c>
      <c r="O121" s="85">
        <v>24</v>
      </c>
    </row>
    <row r="122" spans="1:15" x14ac:dyDescent="0.35">
      <c r="A122" s="85" t="s">
        <v>3</v>
      </c>
      <c r="B122" s="84">
        <v>46157</v>
      </c>
      <c r="C122" s="86">
        <v>19554</v>
      </c>
      <c r="D122" s="85" t="s">
        <v>326</v>
      </c>
      <c r="E122" s="85" t="s">
        <v>63</v>
      </c>
      <c r="F122" s="85" t="s">
        <v>64</v>
      </c>
      <c r="G122" s="88">
        <v>2</v>
      </c>
      <c r="H122" s="85" t="s">
        <v>177</v>
      </c>
      <c r="I122" s="85"/>
      <c r="J122" s="85" t="s">
        <v>178</v>
      </c>
      <c r="K122" s="89">
        <v>46157</v>
      </c>
      <c r="L122" s="89">
        <v>46157</v>
      </c>
      <c r="M122" s="85">
        <f t="shared" si="3"/>
        <v>1</v>
      </c>
      <c r="N122" s="84">
        <v>46160</v>
      </c>
      <c r="O122" s="85">
        <v>20</v>
      </c>
    </row>
    <row r="123" spans="1:15" x14ac:dyDescent="0.35">
      <c r="A123" s="85" t="s">
        <v>3</v>
      </c>
      <c r="B123" s="84">
        <v>46160</v>
      </c>
      <c r="C123" s="86">
        <v>19554</v>
      </c>
      <c r="D123" s="85" t="s">
        <v>326</v>
      </c>
      <c r="E123" s="85" t="s">
        <v>63</v>
      </c>
      <c r="F123" s="85" t="s">
        <v>64</v>
      </c>
      <c r="G123" s="88">
        <v>3</v>
      </c>
      <c r="H123" s="85" t="s">
        <v>179</v>
      </c>
      <c r="I123" s="85"/>
      <c r="J123" s="85" t="s">
        <v>180</v>
      </c>
      <c r="K123" s="89">
        <v>46160</v>
      </c>
      <c r="L123" s="89">
        <v>46160</v>
      </c>
      <c r="M123" s="85">
        <f t="shared" si="3"/>
        <v>1</v>
      </c>
      <c r="N123" s="84">
        <v>46161</v>
      </c>
      <c r="O123" s="85">
        <v>20</v>
      </c>
    </row>
    <row r="124" spans="1:15" x14ac:dyDescent="0.35">
      <c r="A124" s="85" t="s">
        <v>3</v>
      </c>
      <c r="B124" s="84">
        <v>46162</v>
      </c>
      <c r="C124" s="86">
        <v>19554</v>
      </c>
      <c r="D124" s="85" t="s">
        <v>326</v>
      </c>
      <c r="E124" s="85" t="s">
        <v>63</v>
      </c>
      <c r="F124" s="85" t="s">
        <v>64</v>
      </c>
      <c r="G124" s="88">
        <v>4</v>
      </c>
      <c r="H124" s="85" t="s">
        <v>181</v>
      </c>
      <c r="I124" s="85"/>
      <c r="J124" s="85" t="s">
        <v>72</v>
      </c>
      <c r="K124" s="89">
        <v>46162</v>
      </c>
      <c r="L124" s="89">
        <v>46162</v>
      </c>
      <c r="M124" s="85">
        <f t="shared" si="3"/>
        <v>1</v>
      </c>
      <c r="N124" s="84">
        <v>46163</v>
      </c>
      <c r="O124" s="85">
        <v>21</v>
      </c>
    </row>
    <row r="125" spans="1:15" x14ac:dyDescent="0.35">
      <c r="A125" s="85" t="s">
        <v>3</v>
      </c>
      <c r="B125" s="84">
        <v>46164</v>
      </c>
      <c r="C125" s="86">
        <v>19554</v>
      </c>
      <c r="D125" s="85" t="s">
        <v>326</v>
      </c>
      <c r="E125" s="85" t="s">
        <v>63</v>
      </c>
      <c r="F125" s="85" t="s">
        <v>64</v>
      </c>
      <c r="G125" s="88" t="s">
        <v>183</v>
      </c>
      <c r="H125" s="85" t="s">
        <v>182</v>
      </c>
      <c r="I125" s="85"/>
      <c r="J125" s="85" t="s">
        <v>66</v>
      </c>
      <c r="K125" s="89">
        <v>46164</v>
      </c>
      <c r="L125" s="89">
        <v>46164</v>
      </c>
      <c r="M125" s="85">
        <f t="shared" si="3"/>
        <v>1</v>
      </c>
      <c r="N125" s="84">
        <v>46167</v>
      </c>
      <c r="O125" s="85">
        <v>21</v>
      </c>
    </row>
    <row r="126" spans="1:15" x14ac:dyDescent="0.35">
      <c r="A126" s="85" t="s">
        <v>3</v>
      </c>
      <c r="B126" s="84">
        <v>46174</v>
      </c>
      <c r="C126" s="86">
        <v>19554</v>
      </c>
      <c r="D126" s="85" t="s">
        <v>326</v>
      </c>
      <c r="E126" s="85" t="s">
        <v>63</v>
      </c>
      <c r="F126" s="85" t="s">
        <v>64</v>
      </c>
      <c r="G126" s="88" t="s">
        <v>185</v>
      </c>
      <c r="H126" s="85" t="s">
        <v>184</v>
      </c>
      <c r="I126" s="85"/>
      <c r="J126" s="85" t="s">
        <v>75</v>
      </c>
      <c r="K126" s="89">
        <v>46174</v>
      </c>
      <c r="L126" s="89">
        <v>46177</v>
      </c>
      <c r="M126" s="85">
        <f>IF(NETWORKDAYS(K126,L126)=0,"",NETWORKDAYS(K126,L126))</f>
        <v>4</v>
      </c>
      <c r="N126" s="84">
        <v>46178</v>
      </c>
      <c r="O126" s="85">
        <v>21</v>
      </c>
    </row>
    <row r="127" spans="1:15" x14ac:dyDescent="0.35">
      <c r="A127" s="85" t="s">
        <v>3</v>
      </c>
      <c r="B127" s="84">
        <v>46175</v>
      </c>
      <c r="C127" s="86">
        <v>19554</v>
      </c>
      <c r="D127" s="85" t="s">
        <v>326</v>
      </c>
      <c r="E127" s="85" t="s">
        <v>63</v>
      </c>
      <c r="F127" s="85" t="s">
        <v>64</v>
      </c>
      <c r="G127" s="88">
        <v>6</v>
      </c>
      <c r="H127" s="85" t="s">
        <v>186</v>
      </c>
      <c r="I127" s="85"/>
      <c r="J127" s="85" t="s">
        <v>47</v>
      </c>
      <c r="K127" s="89">
        <v>46175</v>
      </c>
      <c r="L127" s="89">
        <v>46178</v>
      </c>
      <c r="M127" s="85">
        <f>IF(NETWORKDAYS(K127,L127)=0,"",NETWORKDAYS(K127,L127))</f>
        <v>4</v>
      </c>
      <c r="N127" s="84">
        <v>46181</v>
      </c>
      <c r="O127" s="85">
        <v>22</v>
      </c>
    </row>
    <row r="128" spans="1:15" x14ac:dyDescent="0.35">
      <c r="A128" s="85" t="s">
        <v>3</v>
      </c>
      <c r="B128" s="84">
        <v>46126</v>
      </c>
      <c r="C128" s="86">
        <v>19555</v>
      </c>
      <c r="D128" s="85" t="s">
        <v>326</v>
      </c>
      <c r="E128" s="85" t="s">
        <v>38</v>
      </c>
      <c r="F128" s="85" t="s">
        <v>188</v>
      </c>
      <c r="G128" s="88">
        <v>1</v>
      </c>
      <c r="H128" s="85" t="s">
        <v>187</v>
      </c>
      <c r="I128" s="85"/>
      <c r="J128" s="85" t="s">
        <v>66</v>
      </c>
      <c r="K128" s="89">
        <v>46126</v>
      </c>
      <c r="L128" s="89">
        <v>46128</v>
      </c>
      <c r="M128" s="85"/>
      <c r="N128" s="84">
        <v>46129</v>
      </c>
      <c r="O128" s="85">
        <v>16</v>
      </c>
    </row>
    <row r="129" spans="1:15" x14ac:dyDescent="0.35">
      <c r="A129" s="85" t="s">
        <v>3</v>
      </c>
      <c r="B129" s="84">
        <v>46134</v>
      </c>
      <c r="C129" s="86">
        <v>19555</v>
      </c>
      <c r="D129" s="85" t="s">
        <v>326</v>
      </c>
      <c r="E129" s="85" t="s">
        <v>38</v>
      </c>
      <c r="F129" s="85" t="s">
        <v>188</v>
      </c>
      <c r="G129" s="88">
        <v>2</v>
      </c>
      <c r="H129" s="85" t="s">
        <v>189</v>
      </c>
      <c r="I129" s="85"/>
      <c r="J129" s="85" t="s">
        <v>66</v>
      </c>
      <c r="K129" s="89">
        <v>46134</v>
      </c>
      <c r="L129" s="89">
        <v>46134</v>
      </c>
      <c r="M129" s="85">
        <f t="shared" si="3"/>
        <v>1</v>
      </c>
      <c r="N129" s="84">
        <v>46135</v>
      </c>
      <c r="O129" s="85">
        <v>17</v>
      </c>
    </row>
    <row r="130" spans="1:15" x14ac:dyDescent="0.35">
      <c r="A130" s="85" t="s">
        <v>3</v>
      </c>
      <c r="B130" s="84">
        <v>46135</v>
      </c>
      <c r="C130" s="86">
        <v>19555</v>
      </c>
      <c r="D130" s="85" t="s">
        <v>326</v>
      </c>
      <c r="E130" s="85" t="s">
        <v>38</v>
      </c>
      <c r="F130" s="85" t="s">
        <v>188</v>
      </c>
      <c r="G130" s="88">
        <v>3</v>
      </c>
      <c r="H130" s="85" t="s">
        <v>190</v>
      </c>
      <c r="I130" s="85"/>
      <c r="J130" s="85" t="s">
        <v>191</v>
      </c>
      <c r="K130" s="89">
        <v>46135</v>
      </c>
      <c r="L130" s="89">
        <v>46149</v>
      </c>
      <c r="M130" s="85">
        <f t="shared" si="3"/>
        <v>11</v>
      </c>
      <c r="N130" s="84">
        <v>46150</v>
      </c>
      <c r="O130" s="85">
        <v>19</v>
      </c>
    </row>
    <row r="131" spans="1:15" x14ac:dyDescent="0.35">
      <c r="A131" s="85" t="s">
        <v>3</v>
      </c>
      <c r="B131" s="84">
        <v>46136</v>
      </c>
      <c r="C131" s="86">
        <v>19555</v>
      </c>
      <c r="D131" s="85" t="s">
        <v>326</v>
      </c>
      <c r="E131" s="85" t="s">
        <v>38</v>
      </c>
      <c r="F131" s="85" t="s">
        <v>188</v>
      </c>
      <c r="G131" s="88">
        <v>4</v>
      </c>
      <c r="H131" s="85" t="s">
        <v>192</v>
      </c>
      <c r="I131" s="85"/>
      <c r="J131" s="85" t="s">
        <v>111</v>
      </c>
      <c r="K131" s="89">
        <v>46136</v>
      </c>
      <c r="L131" s="89">
        <v>46136</v>
      </c>
      <c r="M131" s="85">
        <f t="shared" si="3"/>
        <v>1</v>
      </c>
      <c r="N131" s="84">
        <v>46139</v>
      </c>
      <c r="O131" s="85">
        <v>18</v>
      </c>
    </row>
    <row r="132" spans="1:15" x14ac:dyDescent="0.35">
      <c r="A132" s="85" t="s">
        <v>3</v>
      </c>
      <c r="B132" s="84">
        <v>46139</v>
      </c>
      <c r="C132" s="86">
        <v>19555</v>
      </c>
      <c r="D132" s="85" t="s">
        <v>326</v>
      </c>
      <c r="E132" s="85" t="s">
        <v>38</v>
      </c>
      <c r="F132" s="85" t="s">
        <v>188</v>
      </c>
      <c r="G132" s="88">
        <v>5</v>
      </c>
      <c r="H132" s="85" t="s">
        <v>327</v>
      </c>
      <c r="I132" s="85"/>
      <c r="J132" s="85" t="s">
        <v>194</v>
      </c>
      <c r="K132" s="89">
        <v>46139</v>
      </c>
      <c r="L132" s="89">
        <v>46149</v>
      </c>
      <c r="M132" s="85">
        <f t="shared" ref="M132:M152" si="7">IF(NETWORKDAYS(K132,L132)=0,"",NETWORKDAYS(K132,L132))</f>
        <v>9</v>
      </c>
      <c r="N132" s="84">
        <v>46150</v>
      </c>
      <c r="O132" s="85">
        <v>19</v>
      </c>
    </row>
    <row r="133" spans="1:15" x14ac:dyDescent="0.35">
      <c r="A133" s="85" t="s">
        <v>3</v>
      </c>
      <c r="B133" s="84">
        <v>46107</v>
      </c>
      <c r="C133" s="86">
        <v>19556</v>
      </c>
      <c r="D133" s="85" t="s">
        <v>326</v>
      </c>
      <c r="E133" s="85" t="s">
        <v>38</v>
      </c>
      <c r="F133" s="85" t="s">
        <v>196</v>
      </c>
      <c r="G133" s="88">
        <v>1</v>
      </c>
      <c r="H133" s="85" t="s">
        <v>195</v>
      </c>
      <c r="I133" s="85"/>
      <c r="J133" s="85" t="s">
        <v>66</v>
      </c>
      <c r="K133" s="89">
        <v>46107</v>
      </c>
      <c r="L133" s="89">
        <v>46126</v>
      </c>
      <c r="M133" s="85">
        <f t="shared" si="7"/>
        <v>14</v>
      </c>
      <c r="N133" s="84">
        <v>46137</v>
      </c>
      <c r="O133" s="85">
        <v>17</v>
      </c>
    </row>
    <row r="134" spans="1:15" x14ac:dyDescent="0.35">
      <c r="A134" s="85" t="s">
        <v>3</v>
      </c>
      <c r="B134" s="84">
        <v>46128</v>
      </c>
      <c r="C134" s="86">
        <v>19556</v>
      </c>
      <c r="D134" s="85" t="s">
        <v>326</v>
      </c>
      <c r="E134" s="85" t="s">
        <v>38</v>
      </c>
      <c r="F134" s="85" t="s">
        <v>196</v>
      </c>
      <c r="G134" s="88">
        <v>2</v>
      </c>
      <c r="H134" s="85" t="s">
        <v>197</v>
      </c>
      <c r="I134" s="85"/>
      <c r="J134" s="85" t="s">
        <v>66</v>
      </c>
      <c r="K134" s="89">
        <v>46128</v>
      </c>
      <c r="L134" s="89">
        <v>46128</v>
      </c>
      <c r="M134" s="85">
        <f t="shared" si="7"/>
        <v>1</v>
      </c>
      <c r="N134" s="84">
        <v>46129</v>
      </c>
      <c r="O134" s="85">
        <v>16</v>
      </c>
    </row>
    <row r="135" spans="1:15" x14ac:dyDescent="0.35">
      <c r="A135" s="85" t="s">
        <v>3</v>
      </c>
      <c r="B135" s="84">
        <v>46132</v>
      </c>
      <c r="C135" s="86">
        <v>19556</v>
      </c>
      <c r="D135" s="85" t="s">
        <v>326</v>
      </c>
      <c r="E135" s="85" t="s">
        <v>38</v>
      </c>
      <c r="F135" s="85" t="s">
        <v>196</v>
      </c>
      <c r="G135" s="88">
        <v>3</v>
      </c>
      <c r="H135" s="85" t="s">
        <v>198</v>
      </c>
      <c r="I135" s="85"/>
      <c r="J135" s="85" t="s">
        <v>191</v>
      </c>
      <c r="K135" s="89">
        <v>46132</v>
      </c>
      <c r="L135" s="89">
        <v>46143</v>
      </c>
      <c r="M135" s="85">
        <f t="shared" si="7"/>
        <v>10</v>
      </c>
      <c r="N135" s="84">
        <v>46147</v>
      </c>
      <c r="O135" s="85">
        <v>19</v>
      </c>
    </row>
    <row r="136" spans="1:15" x14ac:dyDescent="0.35">
      <c r="A136" s="85" t="s">
        <v>3</v>
      </c>
      <c r="B136" s="84">
        <v>46132</v>
      </c>
      <c r="C136" s="86">
        <v>19556</v>
      </c>
      <c r="D136" s="85" t="s">
        <v>326</v>
      </c>
      <c r="E136" s="85" t="s">
        <v>38</v>
      </c>
      <c r="F136" s="85" t="s">
        <v>196</v>
      </c>
      <c r="G136" s="88">
        <v>4</v>
      </c>
      <c r="H136" s="85" t="s">
        <v>199</v>
      </c>
      <c r="I136" s="85"/>
      <c r="J136" s="85" t="s">
        <v>111</v>
      </c>
      <c r="K136" s="89">
        <v>46132</v>
      </c>
      <c r="L136" s="89">
        <v>46132</v>
      </c>
      <c r="M136" s="85">
        <f t="shared" si="7"/>
        <v>1</v>
      </c>
      <c r="N136" s="84">
        <v>46133</v>
      </c>
      <c r="O136" s="85">
        <v>17</v>
      </c>
    </row>
    <row r="137" spans="1:15" x14ac:dyDescent="0.35">
      <c r="A137" s="85" t="s">
        <v>3</v>
      </c>
      <c r="B137" s="84">
        <v>46134</v>
      </c>
      <c r="C137" s="86">
        <v>19556</v>
      </c>
      <c r="D137" s="85" t="s">
        <v>326</v>
      </c>
      <c r="E137" s="85" t="s">
        <v>38</v>
      </c>
      <c r="F137" s="85" t="s">
        <v>196</v>
      </c>
      <c r="G137" s="88">
        <v>5</v>
      </c>
      <c r="H137" s="85" t="s">
        <v>328</v>
      </c>
      <c r="I137" s="85"/>
      <c r="J137" s="85" t="s">
        <v>194</v>
      </c>
      <c r="K137" s="89">
        <v>46134</v>
      </c>
      <c r="L137" s="89">
        <v>46143</v>
      </c>
      <c r="M137" s="85">
        <f t="shared" si="7"/>
        <v>8</v>
      </c>
      <c r="N137" s="84">
        <v>46147</v>
      </c>
      <c r="O137" s="85">
        <v>19</v>
      </c>
    </row>
    <row r="138" spans="1:15" x14ac:dyDescent="0.35">
      <c r="A138" s="85" t="s">
        <v>3</v>
      </c>
      <c r="B138" s="84">
        <v>46104</v>
      </c>
      <c r="C138" s="86">
        <v>19557</v>
      </c>
      <c r="D138" s="85" t="s">
        <v>326</v>
      </c>
      <c r="E138" s="85" t="s">
        <v>38</v>
      </c>
      <c r="F138" s="85" t="s">
        <v>201</v>
      </c>
      <c r="G138" s="88">
        <v>1</v>
      </c>
      <c r="H138" s="85" t="s">
        <v>200</v>
      </c>
      <c r="I138" s="85"/>
      <c r="J138" s="85" t="s">
        <v>66</v>
      </c>
      <c r="K138" s="89">
        <v>46104</v>
      </c>
      <c r="L138" s="89">
        <v>46126</v>
      </c>
      <c r="M138" s="85">
        <f t="shared" si="7"/>
        <v>17</v>
      </c>
      <c r="N138" s="84">
        <v>46127</v>
      </c>
      <c r="O138" s="85">
        <v>16</v>
      </c>
    </row>
    <row r="139" spans="1:15" x14ac:dyDescent="0.35">
      <c r="A139" s="85" t="s">
        <v>3</v>
      </c>
      <c r="B139" s="84">
        <v>46127</v>
      </c>
      <c r="C139" s="86">
        <v>19557</v>
      </c>
      <c r="D139" s="85" t="s">
        <v>326</v>
      </c>
      <c r="E139" s="85" t="s">
        <v>38</v>
      </c>
      <c r="F139" s="85" t="s">
        <v>201</v>
      </c>
      <c r="G139" s="88">
        <v>2</v>
      </c>
      <c r="H139" s="85" t="s">
        <v>329</v>
      </c>
      <c r="I139" s="85"/>
      <c r="J139" s="85" t="s">
        <v>66</v>
      </c>
      <c r="K139" s="89">
        <v>46127</v>
      </c>
      <c r="L139" s="89">
        <v>46127</v>
      </c>
      <c r="M139" s="85">
        <f>IF(NETWORKDAYS(K139,L140)=0,"",NETWORKDAYS(K139,L140))</f>
        <v>8</v>
      </c>
      <c r="N139" s="84">
        <v>13256</v>
      </c>
      <c r="O139" s="85">
        <v>16</v>
      </c>
    </row>
    <row r="140" spans="1:15" x14ac:dyDescent="0.35">
      <c r="A140" s="85" t="s">
        <v>3</v>
      </c>
      <c r="B140" s="32">
        <v>46128</v>
      </c>
      <c r="C140" s="86">
        <v>19557</v>
      </c>
      <c r="D140" s="85" t="s">
        <v>326</v>
      </c>
      <c r="E140" s="85" t="s">
        <v>38</v>
      </c>
      <c r="F140" s="85" t="s">
        <v>201</v>
      </c>
      <c r="G140" s="88">
        <v>3</v>
      </c>
      <c r="H140" s="85" t="s">
        <v>203</v>
      </c>
      <c r="I140" s="85"/>
      <c r="J140" s="85" t="s">
        <v>191</v>
      </c>
      <c r="K140" s="34">
        <v>46128</v>
      </c>
      <c r="L140" s="89">
        <v>46136</v>
      </c>
      <c r="M140" s="85">
        <f>IF(NETWORKDAYS(K141,L141)=0,"",NETWORKDAYS(K141,L141))</f>
        <v>1</v>
      </c>
      <c r="N140" s="84">
        <v>46139</v>
      </c>
      <c r="O140" s="85">
        <v>18</v>
      </c>
    </row>
    <row r="141" spans="1:15" x14ac:dyDescent="0.35">
      <c r="A141" s="85" t="s">
        <v>330</v>
      </c>
      <c r="B141" s="84">
        <v>46129</v>
      </c>
      <c r="C141" s="86">
        <v>19557</v>
      </c>
      <c r="D141" s="85" t="s">
        <v>326</v>
      </c>
      <c r="E141" s="85" t="s">
        <v>38</v>
      </c>
      <c r="F141" s="85" t="s">
        <v>201</v>
      </c>
      <c r="G141" s="88">
        <v>4</v>
      </c>
      <c r="H141" s="85" t="s">
        <v>204</v>
      </c>
      <c r="I141" s="85"/>
      <c r="J141" s="85" t="s">
        <v>111</v>
      </c>
      <c r="K141" s="89">
        <v>46129</v>
      </c>
      <c r="L141" s="89">
        <v>46129</v>
      </c>
      <c r="M141" s="85">
        <f>IF(NETWORKDAYS(K142,L142)=0,"",NETWORKDAYS(K142,L142))</f>
        <v>1</v>
      </c>
      <c r="N141" s="84">
        <v>46132</v>
      </c>
      <c r="O141" s="85">
        <v>17</v>
      </c>
    </row>
    <row r="142" spans="1:15" x14ac:dyDescent="0.35">
      <c r="A142" s="85" t="s">
        <v>3</v>
      </c>
      <c r="B142" s="84">
        <v>46132</v>
      </c>
      <c r="C142" s="86">
        <v>19557</v>
      </c>
      <c r="D142" s="85" t="s">
        <v>326</v>
      </c>
      <c r="E142" s="85" t="s">
        <v>38</v>
      </c>
      <c r="F142" s="85" t="s">
        <v>201</v>
      </c>
      <c r="G142" s="88">
        <v>5</v>
      </c>
      <c r="H142" s="85" t="s">
        <v>205</v>
      </c>
      <c r="I142" s="85"/>
      <c r="J142" s="85" t="s">
        <v>61</v>
      </c>
      <c r="K142" s="89">
        <v>46132</v>
      </c>
      <c r="L142" s="89">
        <v>46132</v>
      </c>
      <c r="M142" s="85">
        <f>IF(NETWORKDAYS(K143,L143)=0,"",NETWORKDAYS(K143,L143))</f>
        <v>9</v>
      </c>
      <c r="N142" s="84">
        <v>46133</v>
      </c>
      <c r="O142" s="85">
        <v>17</v>
      </c>
    </row>
    <row r="143" spans="1:15" x14ac:dyDescent="0.35">
      <c r="A143" s="85" t="s">
        <v>3</v>
      </c>
      <c r="B143" s="84">
        <v>46133</v>
      </c>
      <c r="C143" s="86">
        <v>19557</v>
      </c>
      <c r="D143" s="85" t="s">
        <v>326</v>
      </c>
      <c r="E143" s="85" t="s">
        <v>38</v>
      </c>
      <c r="F143" s="85" t="s">
        <v>201</v>
      </c>
      <c r="G143" s="88">
        <v>6</v>
      </c>
      <c r="H143" s="85" t="s">
        <v>327</v>
      </c>
      <c r="I143" s="85"/>
      <c r="J143" s="85" t="s">
        <v>194</v>
      </c>
      <c r="K143" s="89">
        <v>46133</v>
      </c>
      <c r="L143" s="89">
        <v>46143</v>
      </c>
      <c r="M143" s="85">
        <f>IF(NETWORKDAYS(K144,L144)=0,"",NETWORKDAYS(K144,L144))</f>
        <v>5</v>
      </c>
      <c r="N143" s="84">
        <v>46147</v>
      </c>
      <c r="O143" s="85">
        <v>19</v>
      </c>
    </row>
    <row r="144" spans="1:15" ht="29" x14ac:dyDescent="0.35">
      <c r="A144" s="85" t="s">
        <v>3</v>
      </c>
      <c r="B144" s="84">
        <v>46132</v>
      </c>
      <c r="C144" s="86">
        <v>19558</v>
      </c>
      <c r="D144" s="85" t="s">
        <v>326</v>
      </c>
      <c r="E144" s="85" t="s">
        <v>38</v>
      </c>
      <c r="F144" s="85" t="s">
        <v>207</v>
      </c>
      <c r="G144" s="88">
        <v>1</v>
      </c>
      <c r="H144" s="87" t="s">
        <v>206</v>
      </c>
      <c r="I144" s="85"/>
      <c r="J144" s="85" t="s">
        <v>77</v>
      </c>
      <c r="K144" s="89">
        <v>46132</v>
      </c>
      <c r="L144" s="89">
        <v>46136</v>
      </c>
      <c r="M144" s="85">
        <f t="shared" si="7"/>
        <v>5</v>
      </c>
      <c r="N144" s="84">
        <v>46139</v>
      </c>
      <c r="O144" s="85">
        <v>18</v>
      </c>
    </row>
    <row r="145" spans="1:15" x14ac:dyDescent="0.35">
      <c r="A145" s="85" t="s">
        <v>3</v>
      </c>
      <c r="B145" s="84">
        <v>46134</v>
      </c>
      <c r="C145" s="86">
        <v>19558</v>
      </c>
      <c r="D145" s="85" t="s">
        <v>326</v>
      </c>
      <c r="E145" s="85" t="s">
        <v>38</v>
      </c>
      <c r="F145" s="85" t="s">
        <v>207</v>
      </c>
      <c r="G145" s="88">
        <v>2</v>
      </c>
      <c r="H145" s="85" t="s">
        <v>208</v>
      </c>
      <c r="I145" s="85"/>
      <c r="J145" s="85" t="s">
        <v>111</v>
      </c>
      <c r="K145" s="89">
        <v>46134</v>
      </c>
      <c r="L145" s="89">
        <v>46134</v>
      </c>
      <c r="M145" s="85">
        <f t="shared" si="7"/>
        <v>1</v>
      </c>
      <c r="N145" s="84">
        <v>46135</v>
      </c>
      <c r="O145" s="85">
        <v>17</v>
      </c>
    </row>
    <row r="146" spans="1:15" x14ac:dyDescent="0.35">
      <c r="A146" s="85" t="s">
        <v>3</v>
      </c>
      <c r="B146" s="84">
        <v>46136</v>
      </c>
      <c r="C146" s="86">
        <v>19558</v>
      </c>
      <c r="D146" s="85" t="s">
        <v>326</v>
      </c>
      <c r="E146" s="85" t="s">
        <v>38</v>
      </c>
      <c r="F146" s="85" t="s">
        <v>207</v>
      </c>
      <c r="G146" s="88">
        <v>3</v>
      </c>
      <c r="H146" s="85" t="s">
        <v>209</v>
      </c>
      <c r="I146" s="85"/>
      <c r="J146" s="85" t="s">
        <v>111</v>
      </c>
      <c r="K146" s="89">
        <v>46136</v>
      </c>
      <c r="L146" s="89">
        <v>46136</v>
      </c>
      <c r="M146" s="85">
        <f t="shared" si="7"/>
        <v>1</v>
      </c>
      <c r="N146" s="84">
        <v>46139</v>
      </c>
      <c r="O146" s="85">
        <v>18</v>
      </c>
    </row>
    <row r="147" spans="1:15" x14ac:dyDescent="0.35">
      <c r="A147" s="85" t="s">
        <v>3</v>
      </c>
      <c r="B147" s="84">
        <v>46139</v>
      </c>
      <c r="C147" s="86">
        <v>19558</v>
      </c>
      <c r="D147" s="85" t="s">
        <v>326</v>
      </c>
      <c r="E147" s="85" t="s">
        <v>38</v>
      </c>
      <c r="F147" s="85" t="s">
        <v>207</v>
      </c>
      <c r="G147" s="88">
        <v>4</v>
      </c>
      <c r="H147" s="85" t="s">
        <v>210</v>
      </c>
      <c r="I147" s="85"/>
      <c r="J147" s="85" t="s">
        <v>211</v>
      </c>
      <c r="K147" s="89">
        <v>46139</v>
      </c>
      <c r="L147" s="89">
        <v>46141</v>
      </c>
      <c r="M147" s="85">
        <f t="shared" si="7"/>
        <v>3</v>
      </c>
      <c r="N147" s="84">
        <v>46142</v>
      </c>
      <c r="O147" s="85">
        <v>18</v>
      </c>
    </row>
    <row r="148" spans="1:15" x14ac:dyDescent="0.35">
      <c r="A148" s="85" t="s">
        <v>3</v>
      </c>
      <c r="B148" s="84">
        <v>46143</v>
      </c>
      <c r="C148" s="86">
        <v>19558</v>
      </c>
      <c r="D148" s="85" t="s">
        <v>326</v>
      </c>
      <c r="E148" s="85" t="s">
        <v>38</v>
      </c>
      <c r="F148" s="85" t="s">
        <v>207</v>
      </c>
      <c r="G148" s="88">
        <v>5</v>
      </c>
      <c r="H148" s="85" t="s">
        <v>331</v>
      </c>
      <c r="I148" s="85"/>
      <c r="J148" s="85" t="s">
        <v>111</v>
      </c>
      <c r="K148" s="89">
        <v>46143</v>
      </c>
      <c r="L148" s="89">
        <v>46143</v>
      </c>
      <c r="M148" s="85">
        <f t="shared" si="7"/>
        <v>1</v>
      </c>
      <c r="N148" s="84">
        <v>46147</v>
      </c>
      <c r="O148" s="85">
        <v>19</v>
      </c>
    </row>
    <row r="149" spans="1:15" x14ac:dyDescent="0.35">
      <c r="A149" s="85" t="s">
        <v>3</v>
      </c>
      <c r="B149" s="84">
        <v>46178</v>
      </c>
      <c r="C149" s="86">
        <v>19564</v>
      </c>
      <c r="D149" s="85" t="s">
        <v>213</v>
      </c>
      <c r="E149" s="85" t="s">
        <v>63</v>
      </c>
      <c r="F149" s="85" t="s">
        <v>282</v>
      </c>
      <c r="G149" s="88" t="s">
        <v>40</v>
      </c>
      <c r="H149" s="85" t="str" cm="1">
        <f t="array" ref="H149">IF(AND('All Papers'!D149&lt;&gt;"", 'All Papers'!E149&lt;&gt;"", 'All Papers'!F149&lt;&gt;"", 'All Papers'!G149&lt;&gt;""),
    IF(NOT(LEFT('All Papers'!F149,5)="Paper"),
        INDEX('Tasks Alphabetical'!C:C, MATCH(1,
        ('Tasks Alphabetical'!A:A='All Papers'!D149) *
        ('Tasks Alphabetical'!D:D='All Papers'!E149) *
        ('Tasks Alphabetical'!E:E='All Papers'!F149) *
        ('Tasks Alphabetical'!F:F='All Papers'!G149), 0)),
        IF(LEFT('All Papers'!F149,5)="Paper",
            INDEX('Exams Alphabetical'!C:C, MATCH(1,
            ('Exams Alphabetical'!A:A='All Papers'!D149) *
            ('Exams Alphabetical'!E:E='All Papers'!F149), 0)),
    "")),
"")</f>
        <v>Business Principles for Legal Services</v>
      </c>
      <c r="I149" s="85" t="s">
        <v>283</v>
      </c>
      <c r="J149" s="85" t="s">
        <v>43</v>
      </c>
      <c r="K149" s="89">
        <v>46178</v>
      </c>
      <c r="L149" s="89">
        <v>46178</v>
      </c>
      <c r="M149" s="85">
        <f t="shared" si="7"/>
        <v>1</v>
      </c>
      <c r="N149" s="84">
        <v>46178</v>
      </c>
      <c r="O149" s="85">
        <v>23</v>
      </c>
    </row>
    <row r="150" spans="1:15" x14ac:dyDescent="0.35">
      <c r="A150" s="85" t="s">
        <v>3</v>
      </c>
      <c r="B150" s="84">
        <v>46185</v>
      </c>
      <c r="C150" s="86">
        <v>19565</v>
      </c>
      <c r="D150" s="85" t="s">
        <v>213</v>
      </c>
      <c r="E150" s="85" t="s">
        <v>63</v>
      </c>
      <c r="F150" s="85" t="s">
        <v>285</v>
      </c>
      <c r="G150" s="88" t="s">
        <v>40</v>
      </c>
      <c r="H150" s="85" t="s">
        <v>303</v>
      </c>
      <c r="I150" s="85" t="s">
        <v>283</v>
      </c>
      <c r="J150" s="85" t="s">
        <v>43</v>
      </c>
      <c r="K150" s="89">
        <v>46185</v>
      </c>
      <c r="L150" s="89">
        <v>46185</v>
      </c>
      <c r="M150" s="85">
        <f t="shared" si="7"/>
        <v>1</v>
      </c>
      <c r="N150" s="84">
        <v>46185</v>
      </c>
      <c r="O150" s="85">
        <v>24</v>
      </c>
    </row>
    <row r="151" spans="1:15" x14ac:dyDescent="0.35">
      <c r="A151" s="85" t="s">
        <v>3</v>
      </c>
      <c r="B151" s="84">
        <v>46153</v>
      </c>
      <c r="C151" s="86">
        <v>19566</v>
      </c>
      <c r="D151" s="85" t="s">
        <v>213</v>
      </c>
      <c r="E151" s="85" t="s">
        <v>63</v>
      </c>
      <c r="F151" s="85" t="s">
        <v>64</v>
      </c>
      <c r="G151" s="88" t="s">
        <v>40</v>
      </c>
      <c r="H151" s="85" t="s">
        <v>144</v>
      </c>
      <c r="I151" s="85"/>
      <c r="J151" s="85" t="s">
        <v>40</v>
      </c>
      <c r="K151" s="89">
        <v>46153</v>
      </c>
      <c r="L151" s="89">
        <v>46154</v>
      </c>
      <c r="M151" s="85">
        <f t="shared" si="7"/>
        <v>2</v>
      </c>
      <c r="N151" s="84">
        <v>46155</v>
      </c>
      <c r="O151" s="85">
        <v>20</v>
      </c>
    </row>
    <row r="152" spans="1:15" x14ac:dyDescent="0.35">
      <c r="A152" s="85" t="s">
        <v>3</v>
      </c>
      <c r="B152" s="84">
        <v>46155</v>
      </c>
      <c r="C152" s="86">
        <v>19566</v>
      </c>
      <c r="D152" s="85" t="s">
        <v>213</v>
      </c>
      <c r="E152" s="85" t="s">
        <v>63</v>
      </c>
      <c r="F152" s="85" t="s">
        <v>64</v>
      </c>
      <c r="G152" s="88">
        <v>1</v>
      </c>
      <c r="H152" s="85" t="s">
        <v>215</v>
      </c>
      <c r="I152" s="85"/>
      <c r="J152" s="85" t="s">
        <v>77</v>
      </c>
      <c r="K152" s="89">
        <v>46155</v>
      </c>
      <c r="L152" s="89">
        <v>46155</v>
      </c>
      <c r="M152" s="85">
        <f t="shared" si="7"/>
        <v>1</v>
      </c>
      <c r="N152" s="84">
        <v>46156</v>
      </c>
      <c r="O152" s="85">
        <v>20</v>
      </c>
    </row>
    <row r="153" spans="1:15" x14ac:dyDescent="0.35">
      <c r="A153" s="85" t="s">
        <v>3</v>
      </c>
      <c r="B153" s="84">
        <v>46157</v>
      </c>
      <c r="C153" s="86">
        <v>19566</v>
      </c>
      <c r="D153" s="85" t="s">
        <v>213</v>
      </c>
      <c r="E153" s="85" t="s">
        <v>63</v>
      </c>
      <c r="F153" s="85" t="s">
        <v>64</v>
      </c>
      <c r="G153" s="88">
        <v>2</v>
      </c>
      <c r="H153" s="85" t="s">
        <v>216</v>
      </c>
      <c r="I153" s="85"/>
      <c r="J153" s="85" t="s">
        <v>162</v>
      </c>
      <c r="K153" s="89">
        <v>46157</v>
      </c>
      <c r="L153" s="89">
        <v>46157</v>
      </c>
      <c r="M153" s="85">
        <f t="shared" ref="M153:M189" si="8">IF(NETWORKDAYS(K153,L153)=0,"",NETWORKDAYS(K153,L153))</f>
        <v>1</v>
      </c>
      <c r="N153" s="84">
        <v>46160</v>
      </c>
      <c r="O153" s="85">
        <v>21</v>
      </c>
    </row>
    <row r="154" spans="1:15" x14ac:dyDescent="0.35">
      <c r="A154" s="85" t="s">
        <v>3</v>
      </c>
      <c r="B154" s="84">
        <v>46160</v>
      </c>
      <c r="C154" s="86">
        <v>19566</v>
      </c>
      <c r="D154" s="85" t="s">
        <v>213</v>
      </c>
      <c r="E154" s="85" t="s">
        <v>63</v>
      </c>
      <c r="F154" s="85" t="s">
        <v>64</v>
      </c>
      <c r="G154" s="88">
        <v>3</v>
      </c>
      <c r="H154" s="85" t="s">
        <v>217</v>
      </c>
      <c r="I154" s="85"/>
      <c r="J154" s="85" t="s">
        <v>43</v>
      </c>
      <c r="K154" s="89">
        <v>46160</v>
      </c>
      <c r="L154" s="89">
        <v>46160</v>
      </c>
      <c r="M154" s="85">
        <f t="shared" si="8"/>
        <v>1</v>
      </c>
      <c r="N154" s="84">
        <v>46161</v>
      </c>
      <c r="O154" s="85">
        <v>21</v>
      </c>
    </row>
    <row r="155" spans="1:15" x14ac:dyDescent="0.35">
      <c r="A155" s="85" t="s">
        <v>3</v>
      </c>
      <c r="B155" s="84">
        <v>46162</v>
      </c>
      <c r="C155" s="86">
        <v>19566</v>
      </c>
      <c r="D155" s="85" t="s">
        <v>213</v>
      </c>
      <c r="E155" s="85" t="s">
        <v>63</v>
      </c>
      <c r="F155" s="85" t="s">
        <v>64</v>
      </c>
      <c r="G155" s="88" t="s">
        <v>219</v>
      </c>
      <c r="H155" s="85" t="s">
        <v>218</v>
      </c>
      <c r="I155" s="85"/>
      <c r="J155" s="85" t="s">
        <v>220</v>
      </c>
      <c r="K155" s="89">
        <v>46162</v>
      </c>
      <c r="L155" s="89">
        <v>46162</v>
      </c>
      <c r="M155" s="85">
        <f t="shared" si="8"/>
        <v>1</v>
      </c>
      <c r="N155" s="84">
        <v>46163</v>
      </c>
      <c r="O155" s="85">
        <v>21</v>
      </c>
    </row>
    <row r="156" spans="1:15" x14ac:dyDescent="0.35">
      <c r="A156" s="85" t="s">
        <v>3</v>
      </c>
      <c r="B156" s="84">
        <v>46164</v>
      </c>
      <c r="C156" s="86">
        <v>19566</v>
      </c>
      <c r="D156" s="85" t="s">
        <v>213</v>
      </c>
      <c r="E156" s="85" t="s">
        <v>63</v>
      </c>
      <c r="F156" s="85" t="s">
        <v>64</v>
      </c>
      <c r="G156" s="88" t="s">
        <v>222</v>
      </c>
      <c r="H156" s="85" t="s">
        <v>221</v>
      </c>
      <c r="I156" s="85"/>
      <c r="J156" s="85" t="s">
        <v>61</v>
      </c>
      <c r="K156" s="89">
        <v>46164</v>
      </c>
      <c r="L156" s="89">
        <v>46164</v>
      </c>
      <c r="M156" s="85">
        <f t="shared" si="8"/>
        <v>1</v>
      </c>
      <c r="N156" s="84">
        <v>46167</v>
      </c>
      <c r="O156" s="85">
        <v>22</v>
      </c>
    </row>
    <row r="157" spans="1:15" x14ac:dyDescent="0.35">
      <c r="A157" s="85" t="s">
        <v>3</v>
      </c>
      <c r="B157" s="84">
        <v>46174</v>
      </c>
      <c r="C157" s="86">
        <v>19566</v>
      </c>
      <c r="D157" s="85" t="s">
        <v>213</v>
      </c>
      <c r="E157" s="85" t="s">
        <v>63</v>
      </c>
      <c r="F157" s="85" t="s">
        <v>64</v>
      </c>
      <c r="G157" s="88" t="s">
        <v>224</v>
      </c>
      <c r="H157" s="85" t="s">
        <v>223</v>
      </c>
      <c r="I157" s="85"/>
      <c r="J157" s="85" t="s">
        <v>220</v>
      </c>
      <c r="K157" s="89">
        <v>46174</v>
      </c>
      <c r="L157" s="89">
        <v>46174</v>
      </c>
      <c r="M157" s="85">
        <f t="shared" si="8"/>
        <v>1</v>
      </c>
      <c r="N157" s="84">
        <v>46175</v>
      </c>
      <c r="O157" s="85">
        <v>23</v>
      </c>
    </row>
    <row r="158" spans="1:15" x14ac:dyDescent="0.35">
      <c r="A158" s="85" t="s">
        <v>3</v>
      </c>
      <c r="B158" s="84">
        <v>46174</v>
      </c>
      <c r="C158" s="86">
        <v>19566</v>
      </c>
      <c r="D158" s="85" t="s">
        <v>213</v>
      </c>
      <c r="E158" s="85" t="s">
        <v>63</v>
      </c>
      <c r="F158" s="85" t="s">
        <v>64</v>
      </c>
      <c r="G158" s="88" t="s">
        <v>225</v>
      </c>
      <c r="H158" s="85" t="s">
        <v>73</v>
      </c>
      <c r="I158" s="85"/>
      <c r="J158" s="85" t="s">
        <v>75</v>
      </c>
      <c r="K158" s="89">
        <v>46174</v>
      </c>
      <c r="L158" s="89">
        <v>46176</v>
      </c>
      <c r="M158" s="85">
        <f t="shared" si="8"/>
        <v>3</v>
      </c>
      <c r="N158" s="84">
        <v>46177</v>
      </c>
      <c r="O158" s="85">
        <v>23</v>
      </c>
    </row>
    <row r="159" spans="1:15" x14ac:dyDescent="0.35">
      <c r="A159" s="85" t="s">
        <v>3</v>
      </c>
      <c r="B159" s="84">
        <v>46178</v>
      </c>
      <c r="C159" s="86">
        <v>19566</v>
      </c>
      <c r="D159" s="85" t="s">
        <v>213</v>
      </c>
      <c r="E159" s="85" t="s">
        <v>63</v>
      </c>
      <c r="F159" s="85" t="s">
        <v>64</v>
      </c>
      <c r="G159" s="88">
        <v>6</v>
      </c>
      <c r="H159" s="85" t="s">
        <v>226</v>
      </c>
      <c r="I159" s="85"/>
      <c r="J159" s="85" t="s">
        <v>47</v>
      </c>
      <c r="K159" s="89">
        <v>46176</v>
      </c>
      <c r="L159" s="89">
        <v>46178</v>
      </c>
      <c r="M159" s="85">
        <f t="shared" si="8"/>
        <v>3</v>
      </c>
      <c r="N159" s="84">
        <v>46181</v>
      </c>
      <c r="O159" s="85">
        <v>24</v>
      </c>
    </row>
    <row r="160" spans="1:15" x14ac:dyDescent="0.35">
      <c r="A160" s="85" t="s">
        <v>3</v>
      </c>
      <c r="B160" s="84">
        <v>46132</v>
      </c>
      <c r="C160" s="86">
        <v>19567</v>
      </c>
      <c r="D160" s="85" t="s">
        <v>213</v>
      </c>
      <c r="E160" s="85" t="s">
        <v>38</v>
      </c>
      <c r="F160" s="85" t="s">
        <v>332</v>
      </c>
      <c r="G160" s="88" t="s">
        <v>229</v>
      </c>
      <c r="H160" s="85" t="s">
        <v>227</v>
      </c>
      <c r="I160" s="85"/>
      <c r="J160" s="85" t="s">
        <v>66</v>
      </c>
      <c r="K160" s="89">
        <v>46132</v>
      </c>
      <c r="L160" s="89">
        <v>46132</v>
      </c>
      <c r="M160" s="85">
        <f t="shared" ref="M160:M168" si="9">IF(NETWORKDAYS(K160,L160)=0,"",NETWORKDAYS(K160,L160))</f>
        <v>1</v>
      </c>
      <c r="N160" s="84">
        <v>46133</v>
      </c>
      <c r="O160" s="85">
        <v>17</v>
      </c>
    </row>
    <row r="161" spans="1:15" x14ac:dyDescent="0.35">
      <c r="A161" s="85" t="s">
        <v>3</v>
      </c>
      <c r="B161" s="84">
        <v>46134</v>
      </c>
      <c r="C161" s="86">
        <v>19567</v>
      </c>
      <c r="D161" s="85" t="s">
        <v>213</v>
      </c>
      <c r="E161" s="85" t="s">
        <v>38</v>
      </c>
      <c r="F161" s="85" t="s">
        <v>332</v>
      </c>
      <c r="G161" s="88" t="s">
        <v>231</v>
      </c>
      <c r="H161" s="85" t="s">
        <v>230</v>
      </c>
      <c r="I161" s="85"/>
      <c r="J161" s="85" t="s">
        <v>47</v>
      </c>
      <c r="K161" s="89">
        <v>46134</v>
      </c>
      <c r="L161" s="89">
        <v>46134</v>
      </c>
      <c r="M161" s="85">
        <f t="shared" si="9"/>
        <v>1</v>
      </c>
      <c r="N161" s="84">
        <v>46135</v>
      </c>
      <c r="O161" s="85">
        <v>17</v>
      </c>
    </row>
    <row r="162" spans="1:15" x14ac:dyDescent="0.35">
      <c r="A162" s="85" t="s">
        <v>3</v>
      </c>
      <c r="B162" s="84">
        <v>46134</v>
      </c>
      <c r="C162" s="86">
        <v>19567</v>
      </c>
      <c r="D162" s="85" t="s">
        <v>213</v>
      </c>
      <c r="E162" s="85" t="s">
        <v>38</v>
      </c>
      <c r="F162" s="85" t="s">
        <v>332</v>
      </c>
      <c r="G162" s="88" t="s">
        <v>233</v>
      </c>
      <c r="H162" s="85" t="s">
        <v>232</v>
      </c>
      <c r="I162" s="85"/>
      <c r="J162" s="85" t="s">
        <v>69</v>
      </c>
      <c r="K162" s="89">
        <v>46134</v>
      </c>
      <c r="L162" s="89">
        <v>46149</v>
      </c>
      <c r="M162" s="85">
        <f t="shared" si="9"/>
        <v>12</v>
      </c>
      <c r="N162" s="84">
        <v>46150</v>
      </c>
      <c r="O162" s="85">
        <v>19</v>
      </c>
    </row>
    <row r="163" spans="1:15" x14ac:dyDescent="0.35">
      <c r="A163" s="85" t="s">
        <v>3</v>
      </c>
      <c r="B163" s="84">
        <v>46136</v>
      </c>
      <c r="C163" s="86">
        <v>19567</v>
      </c>
      <c r="D163" s="85" t="s">
        <v>213</v>
      </c>
      <c r="E163" s="85" t="s">
        <v>38</v>
      </c>
      <c r="F163" s="85" t="s">
        <v>332</v>
      </c>
      <c r="G163" s="88">
        <v>2</v>
      </c>
      <c r="H163" s="85" t="s">
        <v>241</v>
      </c>
      <c r="I163" s="85"/>
      <c r="J163" s="85" t="s">
        <v>111</v>
      </c>
      <c r="K163" s="89">
        <v>46136</v>
      </c>
      <c r="L163" s="89">
        <v>46136</v>
      </c>
      <c r="M163" s="85">
        <f t="shared" si="9"/>
        <v>1</v>
      </c>
      <c r="N163" s="84">
        <v>46139</v>
      </c>
      <c r="O163" s="85">
        <v>18</v>
      </c>
    </row>
    <row r="164" spans="1:15" x14ac:dyDescent="0.35">
      <c r="A164" s="85" t="s">
        <v>3</v>
      </c>
      <c r="B164" s="84">
        <v>46139</v>
      </c>
      <c r="C164" s="86">
        <v>19567</v>
      </c>
      <c r="D164" s="85" t="s">
        <v>213</v>
      </c>
      <c r="E164" s="85" t="s">
        <v>38</v>
      </c>
      <c r="F164" s="85" t="s">
        <v>332</v>
      </c>
      <c r="G164" s="88">
        <v>3</v>
      </c>
      <c r="H164" s="85" t="s">
        <v>242</v>
      </c>
      <c r="I164" s="85"/>
      <c r="J164" s="85" t="s">
        <v>47</v>
      </c>
      <c r="K164" s="89">
        <v>46139</v>
      </c>
      <c r="L164" s="89">
        <v>46139</v>
      </c>
      <c r="M164" s="85">
        <f t="shared" si="9"/>
        <v>1</v>
      </c>
      <c r="N164" s="84">
        <v>46140</v>
      </c>
      <c r="O164" s="85">
        <v>18</v>
      </c>
    </row>
    <row r="165" spans="1:15" x14ac:dyDescent="0.35">
      <c r="A165" s="85" t="s">
        <v>3</v>
      </c>
      <c r="B165" s="84">
        <v>46141</v>
      </c>
      <c r="C165" s="86">
        <v>19567</v>
      </c>
      <c r="D165" s="85" t="s">
        <v>213</v>
      </c>
      <c r="E165" s="85" t="s">
        <v>38</v>
      </c>
      <c r="F165" s="85" t="s">
        <v>332</v>
      </c>
      <c r="G165" s="88">
        <v>4</v>
      </c>
      <c r="H165" s="85" t="s">
        <v>243</v>
      </c>
      <c r="I165" s="85"/>
      <c r="J165" s="85" t="s">
        <v>43</v>
      </c>
      <c r="K165" s="89">
        <v>46141</v>
      </c>
      <c r="L165" s="89">
        <v>46141</v>
      </c>
      <c r="M165" s="85">
        <f t="shared" si="9"/>
        <v>1</v>
      </c>
      <c r="N165" s="84">
        <v>46142</v>
      </c>
      <c r="O165" s="85">
        <v>18</v>
      </c>
    </row>
    <row r="166" spans="1:15" x14ac:dyDescent="0.35">
      <c r="A166" s="85" t="s">
        <v>3</v>
      </c>
      <c r="B166" s="84">
        <v>46143</v>
      </c>
      <c r="C166" s="86">
        <v>19567</v>
      </c>
      <c r="D166" s="85" t="s">
        <v>213</v>
      </c>
      <c r="E166" s="85" t="s">
        <v>38</v>
      </c>
      <c r="F166" s="85" t="s">
        <v>332</v>
      </c>
      <c r="G166" s="88" t="s">
        <v>224</v>
      </c>
      <c r="H166" s="85" t="s">
        <v>237</v>
      </c>
      <c r="I166" s="85"/>
      <c r="J166" s="85" t="s">
        <v>61</v>
      </c>
      <c r="K166" s="89">
        <v>46143</v>
      </c>
      <c r="L166" s="89">
        <v>46143</v>
      </c>
      <c r="M166" s="85">
        <f t="shared" si="9"/>
        <v>1</v>
      </c>
      <c r="N166" s="84">
        <v>46146</v>
      </c>
      <c r="O166" s="85">
        <v>19</v>
      </c>
    </row>
    <row r="167" spans="1:15" x14ac:dyDescent="0.35">
      <c r="A167" s="85" t="s">
        <v>3</v>
      </c>
      <c r="B167" s="84">
        <v>46147</v>
      </c>
      <c r="C167" s="86">
        <v>19567</v>
      </c>
      <c r="D167" s="85" t="s">
        <v>213</v>
      </c>
      <c r="E167" s="85" t="s">
        <v>38</v>
      </c>
      <c r="F167" s="85" t="s">
        <v>332</v>
      </c>
      <c r="G167" s="88" t="s">
        <v>225</v>
      </c>
      <c r="H167" s="85" t="s">
        <v>238</v>
      </c>
      <c r="I167" s="85"/>
      <c r="J167" s="85" t="s">
        <v>47</v>
      </c>
      <c r="K167" s="89">
        <v>46147</v>
      </c>
      <c r="L167" s="89">
        <v>46147</v>
      </c>
      <c r="M167" s="85">
        <f t="shared" si="9"/>
        <v>1</v>
      </c>
      <c r="N167" s="84">
        <v>46148</v>
      </c>
      <c r="O167" s="85">
        <v>19</v>
      </c>
    </row>
    <row r="168" spans="1:15" x14ac:dyDescent="0.35">
      <c r="A168" s="85" t="s">
        <v>3</v>
      </c>
      <c r="B168" s="84">
        <v>46149</v>
      </c>
      <c r="C168" s="86">
        <v>19567</v>
      </c>
      <c r="D168" s="85" t="s">
        <v>213</v>
      </c>
      <c r="E168" s="85" t="s">
        <v>38</v>
      </c>
      <c r="F168" s="85" t="s">
        <v>332</v>
      </c>
      <c r="G168" s="88">
        <v>6</v>
      </c>
      <c r="H168" s="85" t="s">
        <v>244</v>
      </c>
      <c r="I168" s="85"/>
      <c r="J168" s="85" t="s">
        <v>66</v>
      </c>
      <c r="K168" s="89">
        <v>46149</v>
      </c>
      <c r="L168" s="89">
        <v>46149</v>
      </c>
      <c r="M168" s="85">
        <f t="shared" si="9"/>
        <v>1</v>
      </c>
      <c r="N168" s="84">
        <v>46150</v>
      </c>
      <c r="O168" s="85">
        <v>19</v>
      </c>
    </row>
    <row r="169" spans="1:15" x14ac:dyDescent="0.35">
      <c r="A169" s="85" t="s">
        <v>3</v>
      </c>
      <c r="B169" s="84">
        <v>46132</v>
      </c>
      <c r="C169" s="86">
        <v>19571</v>
      </c>
      <c r="D169" s="85" t="s">
        <v>213</v>
      </c>
      <c r="E169" s="85" t="s">
        <v>38</v>
      </c>
      <c r="F169" s="85" t="s">
        <v>228</v>
      </c>
      <c r="G169" s="88" t="s">
        <v>229</v>
      </c>
      <c r="H169" s="85" t="s">
        <v>227</v>
      </c>
      <c r="I169" s="85"/>
      <c r="J169" s="85" t="s">
        <v>66</v>
      </c>
      <c r="K169" s="89">
        <v>46132</v>
      </c>
      <c r="L169" s="89">
        <v>46132</v>
      </c>
      <c r="M169" s="85">
        <f t="shared" si="8"/>
        <v>1</v>
      </c>
      <c r="N169" s="84">
        <v>46133</v>
      </c>
      <c r="O169" s="85">
        <v>17</v>
      </c>
    </row>
    <row r="170" spans="1:15" x14ac:dyDescent="0.35">
      <c r="A170" s="85" t="s">
        <v>3</v>
      </c>
      <c r="B170" s="84">
        <v>46134</v>
      </c>
      <c r="C170" s="86">
        <v>19571</v>
      </c>
      <c r="D170" s="85" t="s">
        <v>213</v>
      </c>
      <c r="E170" s="85" t="s">
        <v>38</v>
      </c>
      <c r="F170" s="85" t="s">
        <v>228</v>
      </c>
      <c r="G170" s="88" t="s">
        <v>231</v>
      </c>
      <c r="H170" s="85" t="s">
        <v>230</v>
      </c>
      <c r="I170" s="85"/>
      <c r="J170" s="85" t="s">
        <v>47</v>
      </c>
      <c r="K170" s="89">
        <v>46134</v>
      </c>
      <c r="L170" s="89">
        <v>46134</v>
      </c>
      <c r="M170" s="85">
        <f t="shared" si="8"/>
        <v>1</v>
      </c>
      <c r="N170" s="84">
        <v>46135</v>
      </c>
      <c r="O170" s="85">
        <v>17</v>
      </c>
    </row>
    <row r="171" spans="1:15" x14ac:dyDescent="0.35">
      <c r="A171" s="85" t="s">
        <v>3</v>
      </c>
      <c r="B171" s="84">
        <v>46149</v>
      </c>
      <c r="C171" s="86">
        <v>19571</v>
      </c>
      <c r="D171" s="85" t="s">
        <v>213</v>
      </c>
      <c r="E171" s="85" t="s">
        <v>38</v>
      </c>
      <c r="F171" s="85" t="s">
        <v>228</v>
      </c>
      <c r="G171" s="88" t="s">
        <v>233</v>
      </c>
      <c r="H171" s="85" t="s">
        <v>232</v>
      </c>
      <c r="I171" s="85"/>
      <c r="J171" s="85" t="s">
        <v>69</v>
      </c>
      <c r="K171" s="89">
        <v>46134</v>
      </c>
      <c r="L171" s="89">
        <v>46149</v>
      </c>
      <c r="M171" s="85">
        <f t="shared" si="8"/>
        <v>12</v>
      </c>
      <c r="N171" s="84">
        <v>46150</v>
      </c>
      <c r="O171" s="85">
        <v>19</v>
      </c>
    </row>
    <row r="172" spans="1:15" x14ac:dyDescent="0.35">
      <c r="A172" s="85" t="s">
        <v>3</v>
      </c>
      <c r="B172" s="84">
        <v>46136</v>
      </c>
      <c r="C172" s="86">
        <v>19571</v>
      </c>
      <c r="D172" s="85" t="s">
        <v>213</v>
      </c>
      <c r="E172" s="85" t="s">
        <v>38</v>
      </c>
      <c r="F172" s="85" t="s">
        <v>228</v>
      </c>
      <c r="G172" s="88">
        <v>2</v>
      </c>
      <c r="H172" s="85" t="s">
        <v>234</v>
      </c>
      <c r="I172" s="85"/>
      <c r="J172" s="85" t="s">
        <v>111</v>
      </c>
      <c r="K172" s="89">
        <v>46136</v>
      </c>
      <c r="L172" s="89">
        <v>46136</v>
      </c>
      <c r="M172" s="85">
        <f t="shared" si="8"/>
        <v>1</v>
      </c>
      <c r="N172" s="84">
        <v>46139</v>
      </c>
      <c r="O172" s="85">
        <v>18</v>
      </c>
    </row>
    <row r="173" spans="1:15" x14ac:dyDescent="0.35">
      <c r="A173" s="85" t="s">
        <v>3</v>
      </c>
      <c r="B173" s="84">
        <v>46139</v>
      </c>
      <c r="C173" s="86">
        <v>19571</v>
      </c>
      <c r="D173" s="85" t="s">
        <v>213</v>
      </c>
      <c r="E173" s="85" t="s">
        <v>38</v>
      </c>
      <c r="F173" s="85" t="s">
        <v>228</v>
      </c>
      <c r="G173" s="88">
        <v>3</v>
      </c>
      <c r="H173" s="85" t="s">
        <v>235</v>
      </c>
      <c r="I173" s="85"/>
      <c r="J173" s="85" t="s">
        <v>47</v>
      </c>
      <c r="K173" s="89">
        <v>46139</v>
      </c>
      <c r="L173" s="89">
        <v>46139</v>
      </c>
      <c r="M173" s="85">
        <f t="shared" si="8"/>
        <v>1</v>
      </c>
      <c r="N173" s="84">
        <v>46140</v>
      </c>
      <c r="O173" s="85">
        <v>18</v>
      </c>
    </row>
    <row r="174" spans="1:15" x14ac:dyDescent="0.35">
      <c r="A174" s="85" t="s">
        <v>3</v>
      </c>
      <c r="B174" s="84">
        <v>46141</v>
      </c>
      <c r="C174" s="86">
        <v>19571</v>
      </c>
      <c r="D174" s="85" t="s">
        <v>213</v>
      </c>
      <c r="E174" s="85" t="s">
        <v>38</v>
      </c>
      <c r="F174" s="85" t="s">
        <v>228</v>
      </c>
      <c r="G174" s="88">
        <v>4</v>
      </c>
      <c r="H174" s="85" t="s">
        <v>236</v>
      </c>
      <c r="I174" s="85"/>
      <c r="J174" s="85" t="s">
        <v>43</v>
      </c>
      <c r="K174" s="89">
        <v>46141</v>
      </c>
      <c r="L174" s="89">
        <v>46141</v>
      </c>
      <c r="M174" s="85">
        <f t="shared" si="8"/>
        <v>1</v>
      </c>
      <c r="N174" s="84">
        <v>46142</v>
      </c>
      <c r="O174" s="85">
        <v>18</v>
      </c>
    </row>
    <row r="175" spans="1:15" x14ac:dyDescent="0.35">
      <c r="A175" s="85" t="s">
        <v>3</v>
      </c>
      <c r="B175" s="84">
        <v>46143</v>
      </c>
      <c r="C175" s="86">
        <v>19571</v>
      </c>
      <c r="D175" s="85" t="s">
        <v>213</v>
      </c>
      <c r="E175" s="85" t="s">
        <v>38</v>
      </c>
      <c r="F175" s="85" t="s">
        <v>228</v>
      </c>
      <c r="G175" s="88" t="s">
        <v>224</v>
      </c>
      <c r="H175" s="85" t="s">
        <v>237</v>
      </c>
      <c r="I175" s="85"/>
      <c r="J175" s="85" t="s">
        <v>61</v>
      </c>
      <c r="K175" s="89">
        <v>46143</v>
      </c>
      <c r="L175" s="89">
        <v>46143</v>
      </c>
      <c r="M175" s="85">
        <f t="shared" si="8"/>
        <v>1</v>
      </c>
      <c r="N175" s="84">
        <v>46146</v>
      </c>
      <c r="O175" s="85">
        <v>19</v>
      </c>
    </row>
    <row r="176" spans="1:15" x14ac:dyDescent="0.35">
      <c r="A176" s="85" t="s">
        <v>3</v>
      </c>
      <c r="B176" s="84">
        <v>46147</v>
      </c>
      <c r="C176" s="86">
        <v>19571</v>
      </c>
      <c r="D176" s="85" t="s">
        <v>213</v>
      </c>
      <c r="E176" s="85" t="s">
        <v>38</v>
      </c>
      <c r="F176" s="85" t="s">
        <v>228</v>
      </c>
      <c r="G176" s="88" t="s">
        <v>225</v>
      </c>
      <c r="H176" s="85" t="s">
        <v>238</v>
      </c>
      <c r="I176" s="85"/>
      <c r="J176" s="85" t="s">
        <v>47</v>
      </c>
      <c r="K176" s="89">
        <v>46147</v>
      </c>
      <c r="L176" s="89">
        <v>46147</v>
      </c>
      <c r="M176" s="85">
        <f t="shared" si="8"/>
        <v>1</v>
      </c>
      <c r="N176" s="84">
        <v>46148</v>
      </c>
      <c r="O176" s="85">
        <v>19</v>
      </c>
    </row>
    <row r="177" spans="1:15" x14ac:dyDescent="0.35">
      <c r="A177" s="85" t="s">
        <v>3</v>
      </c>
      <c r="B177" s="84">
        <v>46149</v>
      </c>
      <c r="C177" s="86">
        <v>19571</v>
      </c>
      <c r="D177" s="85" t="s">
        <v>213</v>
      </c>
      <c r="E177" s="85" t="s">
        <v>38</v>
      </c>
      <c r="F177" s="85" t="s">
        <v>228</v>
      </c>
      <c r="G177" s="88">
        <v>6</v>
      </c>
      <c r="H177" s="85" t="s">
        <v>239</v>
      </c>
      <c r="I177" s="85"/>
      <c r="J177" s="85" t="s">
        <v>66</v>
      </c>
      <c r="K177" s="89">
        <v>46149</v>
      </c>
      <c r="L177" s="89">
        <v>46149</v>
      </c>
      <c r="M177" s="85">
        <f t="shared" si="8"/>
        <v>1</v>
      </c>
      <c r="N177" s="84">
        <v>46150</v>
      </c>
      <c r="O177" s="85">
        <v>19</v>
      </c>
    </row>
    <row r="178" spans="1:15" x14ac:dyDescent="0.35">
      <c r="A178" s="85" t="s">
        <v>3</v>
      </c>
      <c r="B178" s="84">
        <v>46177</v>
      </c>
      <c r="C178" s="86">
        <v>19587</v>
      </c>
      <c r="D178" s="85" t="s">
        <v>245</v>
      </c>
      <c r="E178" s="85" t="s">
        <v>63</v>
      </c>
      <c r="F178" s="85" t="s">
        <v>282</v>
      </c>
      <c r="G178" s="88" t="s">
        <v>40</v>
      </c>
      <c r="H178" s="85" t="s">
        <v>304</v>
      </c>
      <c r="I178" s="85" t="s">
        <v>283</v>
      </c>
      <c r="J178" s="85" t="s">
        <v>43</v>
      </c>
      <c r="K178" s="89">
        <v>46177</v>
      </c>
      <c r="L178" s="89">
        <v>46177</v>
      </c>
      <c r="M178" s="85">
        <f t="shared" si="8"/>
        <v>1</v>
      </c>
      <c r="N178" s="84">
        <v>46177</v>
      </c>
      <c r="O178" s="85">
        <v>23</v>
      </c>
    </row>
    <row r="179" spans="1:15" x14ac:dyDescent="0.35">
      <c r="A179" s="85" t="s">
        <v>3</v>
      </c>
      <c r="B179" s="84">
        <v>46184</v>
      </c>
      <c r="C179" s="86">
        <v>19588</v>
      </c>
      <c r="D179" s="85" t="s">
        <v>245</v>
      </c>
      <c r="E179" s="85" t="s">
        <v>63</v>
      </c>
      <c r="F179" s="85" t="s">
        <v>285</v>
      </c>
      <c r="G179" s="88" t="s">
        <v>40</v>
      </c>
      <c r="H179" s="85" t="s">
        <v>305</v>
      </c>
      <c r="I179" s="85" t="s">
        <v>283</v>
      </c>
      <c r="J179" s="85" t="s">
        <v>43</v>
      </c>
      <c r="K179" s="89">
        <v>46184</v>
      </c>
      <c r="L179" s="89">
        <v>46184</v>
      </c>
      <c r="M179" s="85">
        <f t="shared" si="8"/>
        <v>1</v>
      </c>
      <c r="N179" s="84">
        <v>46184</v>
      </c>
      <c r="O179" s="85">
        <v>24</v>
      </c>
    </row>
    <row r="180" spans="1:15" x14ac:dyDescent="0.35">
      <c r="A180" s="85" t="s">
        <v>3</v>
      </c>
      <c r="B180" s="84">
        <v>46153</v>
      </c>
      <c r="C180" s="86">
        <v>19589</v>
      </c>
      <c r="D180" s="85" t="s">
        <v>245</v>
      </c>
      <c r="E180" s="85" t="s">
        <v>63</v>
      </c>
      <c r="F180" s="85" t="s">
        <v>64</v>
      </c>
      <c r="G180" s="88" t="s">
        <v>229</v>
      </c>
      <c r="H180" s="85" t="s">
        <v>246</v>
      </c>
      <c r="I180" s="85"/>
      <c r="J180" s="85" t="s">
        <v>66</v>
      </c>
      <c r="K180" s="89">
        <v>46153</v>
      </c>
      <c r="L180" s="89">
        <v>46153</v>
      </c>
      <c r="M180" s="85">
        <f t="shared" si="8"/>
        <v>1</v>
      </c>
      <c r="N180" s="84">
        <v>46154</v>
      </c>
      <c r="O180" s="85">
        <v>20</v>
      </c>
    </row>
    <row r="181" spans="1:15" x14ac:dyDescent="0.35">
      <c r="A181" s="85" t="s">
        <v>3</v>
      </c>
      <c r="B181" s="84">
        <v>46155</v>
      </c>
      <c r="C181" s="86">
        <v>19589</v>
      </c>
      <c r="D181" s="85" t="s">
        <v>245</v>
      </c>
      <c r="E181" s="85" t="s">
        <v>63</v>
      </c>
      <c r="F181" s="85" t="s">
        <v>64</v>
      </c>
      <c r="G181" s="88" t="s">
        <v>231</v>
      </c>
      <c r="H181" s="85" t="s">
        <v>247</v>
      </c>
      <c r="I181" s="85"/>
      <c r="J181" s="85" t="s">
        <v>108</v>
      </c>
      <c r="K181" s="89">
        <v>46155</v>
      </c>
      <c r="L181" s="89">
        <v>46162</v>
      </c>
      <c r="M181" s="85">
        <f t="shared" si="8"/>
        <v>6</v>
      </c>
      <c r="N181" s="84">
        <v>46163</v>
      </c>
      <c r="O181" s="85">
        <v>21</v>
      </c>
    </row>
    <row r="182" spans="1:15" x14ac:dyDescent="0.35">
      <c r="A182" s="85" t="s">
        <v>3</v>
      </c>
      <c r="B182" s="84">
        <v>46163</v>
      </c>
      <c r="C182" s="86">
        <v>19589</v>
      </c>
      <c r="D182" s="85" t="s">
        <v>245</v>
      </c>
      <c r="E182" s="85" t="s">
        <v>63</v>
      </c>
      <c r="F182" s="85" t="s">
        <v>64</v>
      </c>
      <c r="G182" s="88">
        <v>2</v>
      </c>
      <c r="H182" s="85" t="s">
        <v>248</v>
      </c>
      <c r="I182" s="85"/>
      <c r="J182" s="85" t="s">
        <v>66</v>
      </c>
      <c r="K182" s="89">
        <v>46163</v>
      </c>
      <c r="L182" s="89">
        <v>46163</v>
      </c>
      <c r="M182" s="85">
        <f t="shared" si="8"/>
        <v>1</v>
      </c>
      <c r="N182" s="84">
        <v>46164</v>
      </c>
      <c r="O182" s="85">
        <v>21</v>
      </c>
    </row>
    <row r="183" spans="1:15" x14ac:dyDescent="0.35">
      <c r="A183" s="85" t="s">
        <v>3</v>
      </c>
      <c r="B183" s="84">
        <v>46184</v>
      </c>
      <c r="C183" s="86">
        <v>19582</v>
      </c>
      <c r="D183" s="85" t="s">
        <v>249</v>
      </c>
      <c r="E183" s="85" t="s">
        <v>63</v>
      </c>
      <c r="F183" s="85" t="s">
        <v>287</v>
      </c>
      <c r="G183" s="88" t="s">
        <v>40</v>
      </c>
      <c r="H183" s="85" t="s">
        <v>314</v>
      </c>
      <c r="I183" s="85" t="s">
        <v>283</v>
      </c>
      <c r="J183" s="85" t="s">
        <v>43</v>
      </c>
      <c r="K183" s="89">
        <v>46184</v>
      </c>
      <c r="L183" s="89">
        <v>46184</v>
      </c>
      <c r="M183" s="85">
        <f t="shared" si="8"/>
        <v>1</v>
      </c>
      <c r="N183" s="84">
        <v>46184</v>
      </c>
      <c r="O183" s="85">
        <v>24</v>
      </c>
    </row>
    <row r="184" spans="1:15" x14ac:dyDescent="0.35">
      <c r="A184" s="85" t="s">
        <v>3</v>
      </c>
      <c r="B184" s="84">
        <v>46153</v>
      </c>
      <c r="C184" s="86">
        <v>19583</v>
      </c>
      <c r="D184" s="85" t="s">
        <v>249</v>
      </c>
      <c r="E184" s="85" t="s">
        <v>63</v>
      </c>
      <c r="F184" s="85" t="s">
        <v>64</v>
      </c>
      <c r="G184" s="88" t="s">
        <v>83</v>
      </c>
      <c r="H184" s="85" t="s">
        <v>315</v>
      </c>
      <c r="I184" s="85"/>
      <c r="J184" s="85" t="s">
        <v>250</v>
      </c>
      <c r="K184" s="89">
        <v>46153</v>
      </c>
      <c r="L184" s="89">
        <v>46164</v>
      </c>
      <c r="M184" s="85">
        <f t="shared" si="8"/>
        <v>10</v>
      </c>
      <c r="N184" s="84">
        <v>46167</v>
      </c>
      <c r="O184" s="85">
        <v>22</v>
      </c>
    </row>
    <row r="185" spans="1:15" x14ac:dyDescent="0.35">
      <c r="A185" s="85" t="s">
        <v>3</v>
      </c>
      <c r="B185" s="84">
        <v>46062</v>
      </c>
      <c r="C185" s="86">
        <v>19584</v>
      </c>
      <c r="D185" s="85" t="s">
        <v>249</v>
      </c>
      <c r="E185" s="85" t="s">
        <v>38</v>
      </c>
      <c r="F185" s="85" t="s">
        <v>252</v>
      </c>
      <c r="G185" s="88">
        <v>1</v>
      </c>
      <c r="H185" s="85" t="s">
        <v>251</v>
      </c>
      <c r="I185" s="85"/>
      <c r="J185" s="85" t="s">
        <v>253</v>
      </c>
      <c r="K185" s="89">
        <v>46062</v>
      </c>
      <c r="L185" s="89">
        <v>46136</v>
      </c>
      <c r="M185" s="85">
        <f t="shared" si="8"/>
        <v>55</v>
      </c>
      <c r="N185" s="84">
        <v>46152</v>
      </c>
      <c r="O185" s="85">
        <v>19</v>
      </c>
    </row>
    <row r="186" spans="1:15" x14ac:dyDescent="0.35">
      <c r="A186" s="85" t="s">
        <v>3</v>
      </c>
      <c r="B186" s="84">
        <v>46062</v>
      </c>
      <c r="C186" s="86">
        <v>19584</v>
      </c>
      <c r="D186" s="85" t="s">
        <v>249</v>
      </c>
      <c r="E186" s="85" t="s">
        <v>38</v>
      </c>
      <c r="F186" s="85" t="s">
        <v>252</v>
      </c>
      <c r="G186" s="88">
        <v>2</v>
      </c>
      <c r="H186" s="85" t="s">
        <v>254</v>
      </c>
      <c r="I186" s="85"/>
      <c r="J186" s="85" t="s">
        <v>106</v>
      </c>
      <c r="K186" s="89">
        <v>46062</v>
      </c>
      <c r="L186" s="89">
        <v>46136</v>
      </c>
      <c r="M186" s="85">
        <f t="shared" si="8"/>
        <v>55</v>
      </c>
      <c r="N186" s="84">
        <v>46152</v>
      </c>
      <c r="O186" s="85">
        <v>19</v>
      </c>
    </row>
    <row r="187" spans="1:15" x14ac:dyDescent="0.35">
      <c r="A187" s="85" t="s">
        <v>3</v>
      </c>
      <c r="B187" s="84">
        <v>46062</v>
      </c>
      <c r="C187" s="86">
        <v>19584</v>
      </c>
      <c r="D187" s="85" t="s">
        <v>249</v>
      </c>
      <c r="E187" s="85" t="s">
        <v>38</v>
      </c>
      <c r="F187" s="85" t="s">
        <v>252</v>
      </c>
      <c r="G187" s="88">
        <v>3</v>
      </c>
      <c r="H187" s="85" t="s">
        <v>255</v>
      </c>
      <c r="I187" s="85"/>
      <c r="J187" s="85" t="s">
        <v>256</v>
      </c>
      <c r="K187" s="89">
        <v>46062</v>
      </c>
      <c r="L187" s="89">
        <v>46136</v>
      </c>
      <c r="M187" s="85">
        <f t="shared" si="8"/>
        <v>55</v>
      </c>
      <c r="N187" s="84">
        <v>46152</v>
      </c>
      <c r="O187" s="85">
        <v>19</v>
      </c>
    </row>
    <row r="188" spans="1:15" x14ac:dyDescent="0.35">
      <c r="A188" s="85" t="s">
        <v>3</v>
      </c>
      <c r="B188" s="84">
        <v>46062</v>
      </c>
      <c r="C188" s="86">
        <v>19584</v>
      </c>
      <c r="D188" s="85" t="s">
        <v>249</v>
      </c>
      <c r="E188" s="85" t="s">
        <v>38</v>
      </c>
      <c r="F188" s="85" t="s">
        <v>252</v>
      </c>
      <c r="G188" s="88">
        <v>4</v>
      </c>
      <c r="H188" s="85" t="s">
        <v>257</v>
      </c>
      <c r="I188" s="85"/>
      <c r="J188" s="85" t="s">
        <v>256</v>
      </c>
      <c r="K188" s="89">
        <v>46062</v>
      </c>
      <c r="L188" s="89">
        <v>46136</v>
      </c>
      <c r="M188" s="85">
        <f t="shared" si="8"/>
        <v>55</v>
      </c>
      <c r="N188" s="84">
        <v>46152</v>
      </c>
      <c r="O188" s="85">
        <v>19</v>
      </c>
    </row>
    <row r="189" spans="1:15" x14ac:dyDescent="0.35">
      <c r="A189" s="85" t="s">
        <v>3</v>
      </c>
      <c r="B189" s="91">
        <v>46125</v>
      </c>
      <c r="C189" s="86">
        <v>19585</v>
      </c>
      <c r="D189" s="85" t="s">
        <v>249</v>
      </c>
      <c r="E189" s="85" t="s">
        <v>38</v>
      </c>
      <c r="F189" s="85" t="s">
        <v>259</v>
      </c>
      <c r="G189" s="88" t="s">
        <v>229</v>
      </c>
      <c r="H189" s="85" t="s">
        <v>258</v>
      </c>
      <c r="I189" s="85"/>
      <c r="J189" s="85" t="s">
        <v>111</v>
      </c>
      <c r="K189" s="89">
        <v>46125</v>
      </c>
      <c r="L189" s="89">
        <v>46125</v>
      </c>
      <c r="M189" s="85">
        <f t="shared" si="8"/>
        <v>1</v>
      </c>
      <c r="N189" s="84">
        <v>46152</v>
      </c>
      <c r="O189" s="85">
        <v>19</v>
      </c>
    </row>
    <row r="190" spans="1:15" x14ac:dyDescent="0.35">
      <c r="A190" s="85" t="s">
        <v>3</v>
      </c>
      <c r="B190" s="91">
        <v>46127</v>
      </c>
      <c r="C190" s="86">
        <v>19585</v>
      </c>
      <c r="D190" s="85" t="s">
        <v>249</v>
      </c>
      <c r="E190" s="85" t="s">
        <v>38</v>
      </c>
      <c r="F190" s="85" t="s">
        <v>259</v>
      </c>
      <c r="G190" s="88" t="s">
        <v>231</v>
      </c>
      <c r="H190" s="85" t="s">
        <v>260</v>
      </c>
      <c r="I190" s="85"/>
      <c r="J190" s="85" t="s">
        <v>111</v>
      </c>
      <c r="K190" s="89">
        <v>46127</v>
      </c>
      <c r="L190" s="89">
        <v>46127</v>
      </c>
      <c r="M190" s="85">
        <f t="shared" ref="M190:M221" si="10">IF(NETWORKDAYS(K190,L190)=0,"",NETWORKDAYS(K190,L190))</f>
        <v>1</v>
      </c>
      <c r="N190" s="84">
        <v>46152</v>
      </c>
      <c r="O190" s="85">
        <v>19</v>
      </c>
    </row>
    <row r="191" spans="1:15" x14ac:dyDescent="0.35">
      <c r="A191" s="85" t="s">
        <v>3</v>
      </c>
      <c r="B191" s="91">
        <v>46129</v>
      </c>
      <c r="C191" s="86">
        <v>19585</v>
      </c>
      <c r="D191" s="85" t="s">
        <v>249</v>
      </c>
      <c r="E191" s="85" t="s">
        <v>38</v>
      </c>
      <c r="F191" s="85" t="s">
        <v>259</v>
      </c>
      <c r="G191" s="88" t="s">
        <v>68</v>
      </c>
      <c r="H191" s="85" t="s">
        <v>261</v>
      </c>
      <c r="I191" s="85"/>
      <c r="J191" s="85" t="s">
        <v>66</v>
      </c>
      <c r="K191" s="89">
        <v>46129</v>
      </c>
      <c r="L191" s="89">
        <v>46129</v>
      </c>
      <c r="M191" s="85">
        <f t="shared" si="10"/>
        <v>1</v>
      </c>
      <c r="N191" s="84">
        <v>46152</v>
      </c>
      <c r="O191" s="85">
        <v>19</v>
      </c>
    </row>
    <row r="192" spans="1:15" x14ac:dyDescent="0.35">
      <c r="A192" s="85" t="s">
        <v>3</v>
      </c>
      <c r="B192" s="91">
        <v>46133</v>
      </c>
      <c r="C192" s="86">
        <v>19585</v>
      </c>
      <c r="D192" s="85" t="s">
        <v>249</v>
      </c>
      <c r="E192" s="85" t="s">
        <v>38</v>
      </c>
      <c r="F192" s="85" t="s">
        <v>259</v>
      </c>
      <c r="G192" s="88" t="s">
        <v>71</v>
      </c>
      <c r="H192" s="85" t="s">
        <v>262</v>
      </c>
      <c r="I192" s="85"/>
      <c r="J192" s="85" t="s">
        <v>66</v>
      </c>
      <c r="K192" s="89">
        <v>46133</v>
      </c>
      <c r="L192" s="89">
        <v>46133</v>
      </c>
      <c r="M192" s="85">
        <f t="shared" si="10"/>
        <v>1</v>
      </c>
      <c r="N192" s="84">
        <v>46152</v>
      </c>
      <c r="O192" s="85">
        <v>19</v>
      </c>
    </row>
    <row r="193" spans="1:15" x14ac:dyDescent="0.35">
      <c r="A193" s="85" t="s">
        <v>3</v>
      </c>
      <c r="B193" s="91">
        <v>46090</v>
      </c>
      <c r="C193" s="86">
        <v>19585</v>
      </c>
      <c r="D193" s="85" t="s">
        <v>249</v>
      </c>
      <c r="E193" s="85" t="s">
        <v>38</v>
      </c>
      <c r="F193" s="85" t="s">
        <v>259</v>
      </c>
      <c r="G193" s="88" t="s">
        <v>158</v>
      </c>
      <c r="H193" s="85" t="s">
        <v>263</v>
      </c>
      <c r="I193" s="85"/>
      <c r="J193" s="85" t="s">
        <v>108</v>
      </c>
      <c r="K193" s="89">
        <v>46090</v>
      </c>
      <c r="L193" s="89">
        <v>46136</v>
      </c>
      <c r="M193" s="85">
        <f t="shared" si="10"/>
        <v>35</v>
      </c>
      <c r="N193" s="84">
        <v>46152</v>
      </c>
      <c r="O193" s="85">
        <v>19</v>
      </c>
    </row>
    <row r="194" spans="1:15" x14ac:dyDescent="0.35">
      <c r="A194" s="85" t="s">
        <v>3</v>
      </c>
      <c r="B194" s="91" t="s">
        <v>40</v>
      </c>
      <c r="C194" s="86">
        <v>19585</v>
      </c>
      <c r="D194" s="85" t="s">
        <v>249</v>
      </c>
      <c r="E194" s="85" t="s">
        <v>38</v>
      </c>
      <c r="F194" s="85" t="s">
        <v>259</v>
      </c>
      <c r="G194" s="88" t="s">
        <v>161</v>
      </c>
      <c r="H194" s="85" t="s">
        <v>264</v>
      </c>
      <c r="I194" s="85"/>
      <c r="J194" s="85" t="s">
        <v>40</v>
      </c>
      <c r="K194" s="85" t="s">
        <v>40</v>
      </c>
      <c r="L194" s="85" t="s">
        <v>40</v>
      </c>
      <c r="M194" s="85" t="s">
        <v>40</v>
      </c>
      <c r="N194" s="84" t="str">
        <f t="shared" ref="N194:N221" si="11">IF(F194="", "", IF(F194&lt;&gt;"Employer Set Project", K194, IF(L194="", "", WORKDAY(L194, 1))))</f>
        <v>NA</v>
      </c>
      <c r="O194" s="85" t="s">
        <v>40</v>
      </c>
    </row>
    <row r="195" spans="1:15" x14ac:dyDescent="0.35">
      <c r="A195" s="85" t="s">
        <v>3</v>
      </c>
      <c r="B195" s="91">
        <v>46136</v>
      </c>
      <c r="C195" s="86">
        <v>19585</v>
      </c>
      <c r="D195" s="85" t="s">
        <v>249</v>
      </c>
      <c r="E195" s="85" t="s">
        <v>38</v>
      </c>
      <c r="F195" s="85" t="s">
        <v>259</v>
      </c>
      <c r="G195" s="88">
        <v>4</v>
      </c>
      <c r="H195" s="85" t="s">
        <v>265</v>
      </c>
      <c r="I195" s="85"/>
      <c r="J195" s="85" t="s">
        <v>43</v>
      </c>
      <c r="K195" s="89">
        <v>46136</v>
      </c>
      <c r="L195" s="89">
        <v>46136</v>
      </c>
      <c r="M195" s="85">
        <f t="shared" si="10"/>
        <v>1</v>
      </c>
      <c r="N195" s="84">
        <v>46152</v>
      </c>
      <c r="O195" s="85">
        <v>19</v>
      </c>
    </row>
    <row r="196" spans="1:15" x14ac:dyDescent="0.35">
      <c r="A196" s="85" t="s">
        <v>3</v>
      </c>
      <c r="B196" s="91">
        <v>46048</v>
      </c>
      <c r="C196" s="86">
        <v>19586</v>
      </c>
      <c r="D196" s="85" t="s">
        <v>249</v>
      </c>
      <c r="E196" s="85" t="s">
        <v>38</v>
      </c>
      <c r="F196" s="85" t="s">
        <v>267</v>
      </c>
      <c r="G196" s="88">
        <v>1</v>
      </c>
      <c r="H196" s="85" t="s">
        <v>266</v>
      </c>
      <c r="I196" s="85"/>
      <c r="J196" s="85" t="s">
        <v>268</v>
      </c>
      <c r="K196" s="89">
        <v>46048</v>
      </c>
      <c r="L196" s="89">
        <v>46135</v>
      </c>
      <c r="M196" s="85">
        <f t="shared" si="10"/>
        <v>64</v>
      </c>
      <c r="N196" s="84">
        <v>46152</v>
      </c>
      <c r="O196" s="85">
        <v>19</v>
      </c>
    </row>
    <row r="197" spans="1:15" x14ac:dyDescent="0.35">
      <c r="A197" s="85" t="s">
        <v>3</v>
      </c>
      <c r="B197" s="91">
        <v>46048</v>
      </c>
      <c r="C197" s="86">
        <v>19586</v>
      </c>
      <c r="D197" s="85" t="s">
        <v>249</v>
      </c>
      <c r="E197" s="85" t="s">
        <v>38</v>
      </c>
      <c r="F197" s="85" t="s">
        <v>267</v>
      </c>
      <c r="G197" s="88">
        <v>2</v>
      </c>
      <c r="H197" s="85" t="s">
        <v>269</v>
      </c>
      <c r="I197" s="85"/>
      <c r="J197" s="85" t="s">
        <v>69</v>
      </c>
      <c r="K197" s="89">
        <v>46048</v>
      </c>
      <c r="L197" s="89">
        <v>46135</v>
      </c>
      <c r="M197" s="85">
        <f t="shared" si="10"/>
        <v>64</v>
      </c>
      <c r="N197" s="84">
        <v>46152</v>
      </c>
      <c r="O197" s="85">
        <v>19</v>
      </c>
    </row>
    <row r="198" spans="1:15" x14ac:dyDescent="0.35">
      <c r="A198" s="85" t="s">
        <v>3</v>
      </c>
      <c r="B198" s="91">
        <v>46048</v>
      </c>
      <c r="C198" s="86">
        <v>19586</v>
      </c>
      <c r="D198" s="85" t="s">
        <v>249</v>
      </c>
      <c r="E198" s="85" t="s">
        <v>38</v>
      </c>
      <c r="F198" s="85" t="s">
        <v>267</v>
      </c>
      <c r="G198" s="88">
        <v>3</v>
      </c>
      <c r="H198" s="85" t="s">
        <v>270</v>
      </c>
      <c r="I198" s="85"/>
      <c r="J198" s="85" t="s">
        <v>106</v>
      </c>
      <c r="K198" s="89">
        <v>46048</v>
      </c>
      <c r="L198" s="89">
        <v>46135</v>
      </c>
      <c r="M198" s="85">
        <f t="shared" si="10"/>
        <v>64</v>
      </c>
      <c r="N198" s="84">
        <v>46152</v>
      </c>
      <c r="O198" s="85">
        <v>19</v>
      </c>
    </row>
    <row r="199" spans="1:15" x14ac:dyDescent="0.35">
      <c r="A199" s="85" t="s">
        <v>3</v>
      </c>
      <c r="B199" s="91">
        <v>46048</v>
      </c>
      <c r="C199" s="86">
        <v>19586</v>
      </c>
      <c r="D199" s="85" t="s">
        <v>249</v>
      </c>
      <c r="E199" s="85" t="s">
        <v>38</v>
      </c>
      <c r="F199" s="85" t="s">
        <v>267</v>
      </c>
      <c r="G199" s="88">
        <v>4</v>
      </c>
      <c r="H199" s="85" t="s">
        <v>271</v>
      </c>
      <c r="I199" s="85"/>
      <c r="J199" s="85" t="s">
        <v>66</v>
      </c>
      <c r="K199" s="89">
        <v>46048</v>
      </c>
      <c r="L199" s="89">
        <v>46135</v>
      </c>
      <c r="M199" s="85">
        <f t="shared" si="10"/>
        <v>64</v>
      </c>
      <c r="N199" s="84">
        <v>46152</v>
      </c>
      <c r="O199" s="85">
        <v>19</v>
      </c>
    </row>
    <row r="200" spans="1:15" x14ac:dyDescent="0.35">
      <c r="A200" s="85" t="s">
        <v>3</v>
      </c>
      <c r="B200" s="91">
        <v>46048</v>
      </c>
      <c r="C200" s="86">
        <v>19586</v>
      </c>
      <c r="D200" s="85" t="s">
        <v>249</v>
      </c>
      <c r="E200" s="85" t="s">
        <v>38</v>
      </c>
      <c r="F200" s="85" t="s">
        <v>267</v>
      </c>
      <c r="G200" s="88">
        <v>5</v>
      </c>
      <c r="H200" s="85" t="s">
        <v>272</v>
      </c>
      <c r="I200" s="85"/>
      <c r="J200" s="85" t="s">
        <v>268</v>
      </c>
      <c r="K200" s="89">
        <v>46048</v>
      </c>
      <c r="L200" s="89">
        <v>46135</v>
      </c>
      <c r="M200" s="85">
        <f t="shared" si="10"/>
        <v>64</v>
      </c>
      <c r="N200" s="84">
        <v>46152</v>
      </c>
      <c r="O200" s="85">
        <v>19</v>
      </c>
    </row>
    <row r="201" spans="1:15" x14ac:dyDescent="0.35">
      <c r="A201" s="85" t="s">
        <v>3</v>
      </c>
      <c r="B201" s="91">
        <v>46048</v>
      </c>
      <c r="C201" s="86">
        <v>19586</v>
      </c>
      <c r="D201" s="85" t="s">
        <v>249</v>
      </c>
      <c r="E201" s="85" t="s">
        <v>38</v>
      </c>
      <c r="F201" s="85" t="s">
        <v>267</v>
      </c>
      <c r="G201" s="88">
        <v>6</v>
      </c>
      <c r="H201" s="85" t="s">
        <v>273</v>
      </c>
      <c r="I201" s="85"/>
      <c r="J201" s="85" t="s">
        <v>111</v>
      </c>
      <c r="K201" s="89">
        <v>46048</v>
      </c>
      <c r="L201" s="89">
        <v>46135</v>
      </c>
      <c r="M201" s="85">
        <f t="shared" si="10"/>
        <v>64</v>
      </c>
      <c r="N201" s="84">
        <v>46152</v>
      </c>
      <c r="O201" s="85">
        <v>19</v>
      </c>
    </row>
    <row r="202" spans="1:15" x14ac:dyDescent="0.35">
      <c r="A202" s="85" t="s">
        <v>3</v>
      </c>
      <c r="B202" s="91">
        <v>46136</v>
      </c>
      <c r="C202" s="86">
        <v>19586</v>
      </c>
      <c r="D202" s="85" t="s">
        <v>249</v>
      </c>
      <c r="E202" s="85" t="s">
        <v>38</v>
      </c>
      <c r="F202" s="85" t="s">
        <v>267</v>
      </c>
      <c r="G202" s="88">
        <v>7</v>
      </c>
      <c r="H202" s="85" t="s">
        <v>274</v>
      </c>
      <c r="I202" s="85"/>
      <c r="J202" s="85" t="s">
        <v>61</v>
      </c>
      <c r="K202" s="89">
        <v>46136</v>
      </c>
      <c r="L202" s="89">
        <v>46136</v>
      </c>
      <c r="M202" s="85">
        <f t="shared" si="10"/>
        <v>1</v>
      </c>
      <c r="N202" s="84">
        <v>46152</v>
      </c>
      <c r="O202" s="85">
        <v>19</v>
      </c>
    </row>
    <row r="203" spans="1:15" x14ac:dyDescent="0.35">
      <c r="C203" s="33" t="str" cm="1">
        <f t="array" ref="C203">IF(AND('All Papers'!D203&lt;&gt;"", 'All Papers'!E203&lt;&gt;"", 'All Papers'!F203&lt;&gt;"", 'All Papers'!G203&lt;&gt;""),
    IF(NOT(LEFT('All Papers'!F203,5)="Paper"),
        INDEX('Tasks Alphabetical'!B:B, MATCH(1,
        ('Tasks Alphabetical'!A:A='All Papers'!D203) *
        ('Tasks Alphabetical'!D:D='All Papers'!E203) *
        ('Tasks Alphabetical'!E:E='All Papers'!F203) *
        ('Tasks Alphabetical'!F:F='All Papers'!G203), 0)),
        IF(LEFT('All Papers'!F203,5)="Paper",
            INDEX('Exams Alphabetical'!B:B, MATCH(1,
            ('Exams Alphabetical'!A:A='All Papers'!D203) *
            ('Exams Alphabetical'!E:E='All Papers'!F203), 0)),
    "")),
"")</f>
        <v/>
      </c>
      <c r="H203" s="31" t="str" cm="1">
        <f t="array" ref="H203">IF(AND('All Papers'!D203&lt;&gt;"", 'All Papers'!E203&lt;&gt;"", 'All Papers'!F203&lt;&gt;"", 'All Papers'!G203&lt;&gt;""),
    IF(NOT(LEFT('All Papers'!F203,5)="Paper"),
        INDEX('Tasks Alphabetical'!C:C, MATCH(1,
        ('Tasks Alphabetical'!A:A='All Papers'!D203) *
        ('Tasks Alphabetical'!D:D='All Papers'!E203) *
        ('Tasks Alphabetical'!E:E='All Papers'!F203) *
        ('Tasks Alphabetical'!F:F='All Papers'!G203), 0)),
        IF(LEFT('All Papers'!F203,5)="Paper",
            INDEX('Exams Alphabetical'!C:C, MATCH(1,
            ('Exams Alphabetical'!A:A='All Papers'!D203) *
            ('Exams Alphabetical'!E:E='All Papers'!F203), 0)),
    "")),
"")</f>
        <v/>
      </c>
      <c r="M203" s="31" t="str">
        <f t="shared" si="10"/>
        <v/>
      </c>
      <c r="N203" s="32" t="str">
        <f t="shared" si="11"/>
        <v/>
      </c>
      <c r="O203" s="31" t="str">
        <f t="shared" ref="O203:O221" si="12">IF(ISBLANK(B203), "", WEEKNUM(B203, 2))</f>
        <v/>
      </c>
    </row>
    <row r="204" spans="1:15" x14ac:dyDescent="0.35">
      <c r="C204" s="33" t="str" cm="1">
        <f t="array" ref="C204">IF(AND('All Papers'!D204&lt;&gt;"", 'All Papers'!E204&lt;&gt;"", 'All Papers'!F204&lt;&gt;"", 'All Papers'!G204&lt;&gt;""),
    IF(NOT(LEFT('All Papers'!F204,5)="Paper"),
        INDEX('Tasks Alphabetical'!B:B, MATCH(1,
        ('Tasks Alphabetical'!A:A='All Papers'!D204) *
        ('Tasks Alphabetical'!D:D='All Papers'!E204) *
        ('Tasks Alphabetical'!E:E='All Papers'!F204) *
        ('Tasks Alphabetical'!F:F='All Papers'!G204), 0)),
        IF(LEFT('All Papers'!F204,5)="Paper",
            INDEX('Exams Alphabetical'!B:B, MATCH(1,
            ('Exams Alphabetical'!A:A='All Papers'!D204) *
            ('Exams Alphabetical'!E:E='All Papers'!F204), 0)),
    "")),
"")</f>
        <v/>
      </c>
      <c r="H204" s="31" t="str" cm="1">
        <f t="array" ref="H204">IF(AND('All Papers'!D204&lt;&gt;"", 'All Papers'!E204&lt;&gt;"", 'All Papers'!F204&lt;&gt;"", 'All Papers'!G204&lt;&gt;""),
    IF(NOT(LEFT('All Papers'!F204,5)="Paper"),
        INDEX('Tasks Alphabetical'!C:C, MATCH(1,
        ('Tasks Alphabetical'!A:A='All Papers'!D204) *
        ('Tasks Alphabetical'!D:D='All Papers'!E204) *
        ('Tasks Alphabetical'!E:E='All Papers'!F204) *
        ('Tasks Alphabetical'!F:F='All Papers'!G204), 0)),
        IF(LEFT('All Papers'!F204,5)="Paper",
            INDEX('Exams Alphabetical'!C:C, MATCH(1,
            ('Exams Alphabetical'!A:A='All Papers'!D204) *
            ('Exams Alphabetical'!E:E='All Papers'!F204), 0)),
    "")),
"")</f>
        <v/>
      </c>
      <c r="M204" s="31" t="str">
        <f t="shared" si="10"/>
        <v/>
      </c>
      <c r="N204" s="32" t="str">
        <f t="shared" si="11"/>
        <v/>
      </c>
      <c r="O204" s="31" t="str">
        <f t="shared" si="12"/>
        <v/>
      </c>
    </row>
    <row r="205" spans="1:15" x14ac:dyDescent="0.35">
      <c r="C205" s="33" t="str" cm="1">
        <f t="array" ref="C205">IF(AND('All Papers'!D205&lt;&gt;"", 'All Papers'!E205&lt;&gt;"", 'All Papers'!F205&lt;&gt;"", 'All Papers'!G205&lt;&gt;""),
    IF(NOT(LEFT('All Papers'!F205,5)="Paper"),
        INDEX('Tasks Alphabetical'!B:B, MATCH(1,
        ('Tasks Alphabetical'!A:A='All Papers'!D205) *
        ('Tasks Alphabetical'!D:D='All Papers'!E205) *
        ('Tasks Alphabetical'!E:E='All Papers'!F205) *
        ('Tasks Alphabetical'!F:F='All Papers'!G205), 0)),
        IF(LEFT('All Papers'!F205,5)="Paper",
            INDEX('Exams Alphabetical'!B:B, MATCH(1,
            ('Exams Alphabetical'!A:A='All Papers'!D205) *
            ('Exams Alphabetical'!E:E='All Papers'!F205), 0)),
    "")),
"")</f>
        <v/>
      </c>
      <c r="H205" s="31" t="str" cm="1">
        <f t="array" ref="H205">IF(AND('All Papers'!D205&lt;&gt;"", 'All Papers'!E205&lt;&gt;"", 'All Papers'!F205&lt;&gt;"", 'All Papers'!G205&lt;&gt;""),
    IF(NOT(LEFT('All Papers'!F205,5)="Paper"),
        INDEX('Tasks Alphabetical'!C:C, MATCH(1,
        ('Tasks Alphabetical'!A:A='All Papers'!D205) *
        ('Tasks Alphabetical'!D:D='All Papers'!E205) *
        ('Tasks Alphabetical'!E:E='All Papers'!F205) *
        ('Tasks Alphabetical'!F:F='All Papers'!G205), 0)),
        IF(LEFT('All Papers'!F205,5)="Paper",
            INDEX('Exams Alphabetical'!C:C, MATCH(1,
            ('Exams Alphabetical'!A:A='All Papers'!D205) *
            ('Exams Alphabetical'!E:E='All Papers'!F205), 0)),
    "")),
"")</f>
        <v/>
      </c>
      <c r="M205" s="31" t="str">
        <f t="shared" si="10"/>
        <v/>
      </c>
      <c r="N205" s="32" t="str">
        <f t="shared" si="11"/>
        <v/>
      </c>
      <c r="O205" s="31" t="str">
        <f t="shared" si="12"/>
        <v/>
      </c>
    </row>
    <row r="206" spans="1:15" x14ac:dyDescent="0.35">
      <c r="C206" s="33" t="str" cm="1">
        <f t="array" ref="C206">IF(AND('All Papers'!D206&lt;&gt;"", 'All Papers'!E206&lt;&gt;"", 'All Papers'!F206&lt;&gt;"", 'All Papers'!G206&lt;&gt;""),
    IF(NOT(LEFT('All Papers'!F206,5)="Paper"),
        INDEX('Tasks Alphabetical'!B:B, MATCH(1,
        ('Tasks Alphabetical'!A:A='All Papers'!D206) *
        ('Tasks Alphabetical'!D:D='All Papers'!E206) *
        ('Tasks Alphabetical'!E:E='All Papers'!F206) *
        ('Tasks Alphabetical'!F:F='All Papers'!G206), 0)),
        IF(LEFT('All Papers'!F206,5)="Paper",
            INDEX('Exams Alphabetical'!B:B, MATCH(1,
            ('Exams Alphabetical'!A:A='All Papers'!D206) *
            ('Exams Alphabetical'!E:E='All Papers'!F206), 0)),
    "")),
"")</f>
        <v/>
      </c>
      <c r="H206" s="31" t="str" cm="1">
        <f t="array" ref="H206">IF(AND('All Papers'!D206&lt;&gt;"", 'All Papers'!E206&lt;&gt;"", 'All Papers'!F206&lt;&gt;"", 'All Papers'!G206&lt;&gt;""),
    IF(NOT(LEFT('All Papers'!F206,5)="Paper"),
        INDEX('Tasks Alphabetical'!C:C, MATCH(1,
        ('Tasks Alphabetical'!A:A='All Papers'!D206) *
        ('Tasks Alphabetical'!D:D='All Papers'!E206) *
        ('Tasks Alphabetical'!E:E='All Papers'!F206) *
        ('Tasks Alphabetical'!F:F='All Papers'!G206), 0)),
        IF(LEFT('All Papers'!F206,5)="Paper",
            INDEX('Exams Alphabetical'!C:C, MATCH(1,
            ('Exams Alphabetical'!A:A='All Papers'!D206) *
            ('Exams Alphabetical'!E:E='All Papers'!F206), 0)),
    "")),
"")</f>
        <v/>
      </c>
      <c r="M206" s="31" t="str">
        <f t="shared" si="10"/>
        <v/>
      </c>
      <c r="N206" s="32" t="str">
        <f t="shared" si="11"/>
        <v/>
      </c>
      <c r="O206" s="31" t="str">
        <f t="shared" si="12"/>
        <v/>
      </c>
    </row>
    <row r="207" spans="1:15" x14ac:dyDescent="0.35">
      <c r="C207" s="33" t="str" cm="1">
        <f t="array" ref="C207">IF(AND('All Papers'!D207&lt;&gt;"", 'All Papers'!E207&lt;&gt;"", 'All Papers'!F207&lt;&gt;"", 'All Papers'!G207&lt;&gt;""),
    IF(NOT(LEFT('All Papers'!F207,5)="Paper"),
        INDEX('Tasks Alphabetical'!B:B, MATCH(1,
        ('Tasks Alphabetical'!A:A='All Papers'!D207) *
        ('Tasks Alphabetical'!D:D='All Papers'!E207) *
        ('Tasks Alphabetical'!E:E='All Papers'!F207) *
        ('Tasks Alphabetical'!F:F='All Papers'!G207), 0)),
        IF(LEFT('All Papers'!F207,5)="Paper",
            INDEX('Exams Alphabetical'!B:B, MATCH(1,
            ('Exams Alphabetical'!A:A='All Papers'!D207) *
            ('Exams Alphabetical'!E:E='All Papers'!F207), 0)),
    "")),
"")</f>
        <v/>
      </c>
      <c r="H207" s="31" t="str" cm="1">
        <f t="array" ref="H207">IF(AND('All Papers'!D207&lt;&gt;"", 'All Papers'!E207&lt;&gt;"", 'All Papers'!F207&lt;&gt;"", 'All Papers'!G207&lt;&gt;""),
    IF(NOT(LEFT('All Papers'!F207,5)="Paper"),
        INDEX('Tasks Alphabetical'!C:C, MATCH(1,
        ('Tasks Alphabetical'!A:A='All Papers'!D207) *
        ('Tasks Alphabetical'!D:D='All Papers'!E207) *
        ('Tasks Alphabetical'!E:E='All Papers'!F207) *
        ('Tasks Alphabetical'!F:F='All Papers'!G207), 0)),
        IF(LEFT('All Papers'!F207,5)="Paper",
            INDEX('Exams Alphabetical'!C:C, MATCH(1,
            ('Exams Alphabetical'!A:A='All Papers'!D207) *
            ('Exams Alphabetical'!E:E='All Papers'!F207), 0)),
    "")),
"")</f>
        <v/>
      </c>
      <c r="M207" s="31" t="str">
        <f t="shared" si="10"/>
        <v/>
      </c>
      <c r="N207" s="32" t="str">
        <f t="shared" si="11"/>
        <v/>
      </c>
      <c r="O207" s="31" t="str">
        <f t="shared" si="12"/>
        <v/>
      </c>
    </row>
    <row r="208" spans="1:15" x14ac:dyDescent="0.35">
      <c r="C208" s="33" t="str" cm="1">
        <f t="array" ref="C208">IF(AND('All Papers'!D208&lt;&gt;"", 'All Papers'!E208&lt;&gt;"", 'All Papers'!F208&lt;&gt;"", 'All Papers'!G208&lt;&gt;""),
    IF(NOT(LEFT('All Papers'!F208,5)="Paper"),
        INDEX('Tasks Alphabetical'!B:B, MATCH(1,
        ('Tasks Alphabetical'!A:A='All Papers'!D208) *
        ('Tasks Alphabetical'!D:D='All Papers'!E208) *
        ('Tasks Alphabetical'!E:E='All Papers'!F208) *
        ('Tasks Alphabetical'!F:F='All Papers'!G208), 0)),
        IF(LEFT('All Papers'!F208,5)="Paper",
            INDEX('Exams Alphabetical'!B:B, MATCH(1,
            ('Exams Alphabetical'!A:A='All Papers'!D208) *
            ('Exams Alphabetical'!E:E='All Papers'!F208), 0)),
    "")),
"")</f>
        <v/>
      </c>
      <c r="H208" s="31" t="str" cm="1">
        <f t="array" ref="H208">IF(AND('All Papers'!D208&lt;&gt;"", 'All Papers'!E208&lt;&gt;"", 'All Papers'!F208&lt;&gt;"", 'All Papers'!G208&lt;&gt;""),
    IF(NOT(LEFT('All Papers'!F208,5)="Paper"),
        INDEX('Tasks Alphabetical'!C:C, MATCH(1,
        ('Tasks Alphabetical'!A:A='All Papers'!D208) *
        ('Tasks Alphabetical'!D:D='All Papers'!E208) *
        ('Tasks Alphabetical'!E:E='All Papers'!F208) *
        ('Tasks Alphabetical'!F:F='All Papers'!G208), 0)),
        IF(LEFT('All Papers'!F208,5)="Paper",
            INDEX('Exams Alphabetical'!C:C, MATCH(1,
            ('Exams Alphabetical'!A:A='All Papers'!D208) *
            ('Exams Alphabetical'!E:E='All Papers'!F208), 0)),
    "")),
"")</f>
        <v/>
      </c>
      <c r="M208" s="31" t="str">
        <f t="shared" si="10"/>
        <v/>
      </c>
      <c r="N208" s="32" t="str">
        <f t="shared" si="11"/>
        <v/>
      </c>
      <c r="O208" s="31" t="str">
        <f t="shared" si="12"/>
        <v/>
      </c>
    </row>
    <row r="209" spans="3:15" x14ac:dyDescent="0.35">
      <c r="C209" s="33" t="str" cm="1">
        <f t="array" ref="C209">IF(AND('All Papers'!D209&lt;&gt;"", 'All Papers'!E209&lt;&gt;"", 'All Papers'!F209&lt;&gt;"", 'All Papers'!G209&lt;&gt;""),
    IF(NOT(LEFT('All Papers'!F209,5)="Paper"),
        INDEX('Tasks Alphabetical'!B:B, MATCH(1,
        ('Tasks Alphabetical'!A:A='All Papers'!D209) *
        ('Tasks Alphabetical'!D:D='All Papers'!E209) *
        ('Tasks Alphabetical'!E:E='All Papers'!F209) *
        ('Tasks Alphabetical'!F:F='All Papers'!G209), 0)),
        IF(LEFT('All Papers'!F209,5)="Paper",
            INDEX('Exams Alphabetical'!B:B, MATCH(1,
            ('Exams Alphabetical'!A:A='All Papers'!D209) *
            ('Exams Alphabetical'!E:E='All Papers'!F209), 0)),
    "")),
"")</f>
        <v/>
      </c>
      <c r="H209" s="31" t="str" cm="1">
        <f t="array" ref="H209">IF(AND('All Papers'!D209&lt;&gt;"", 'All Papers'!E209&lt;&gt;"", 'All Papers'!F209&lt;&gt;"", 'All Papers'!G209&lt;&gt;""),
    IF(NOT(LEFT('All Papers'!F209,5)="Paper"),
        INDEX('Tasks Alphabetical'!C:C, MATCH(1,
        ('Tasks Alphabetical'!A:A='All Papers'!D209) *
        ('Tasks Alphabetical'!D:D='All Papers'!E209) *
        ('Tasks Alphabetical'!E:E='All Papers'!F209) *
        ('Tasks Alphabetical'!F:F='All Papers'!G209), 0)),
        IF(LEFT('All Papers'!F209,5)="Paper",
            INDEX('Exams Alphabetical'!C:C, MATCH(1,
            ('Exams Alphabetical'!A:A='All Papers'!D209) *
            ('Exams Alphabetical'!E:E='All Papers'!F209), 0)),
    "")),
"")</f>
        <v/>
      </c>
      <c r="M209" s="31" t="str">
        <f t="shared" si="10"/>
        <v/>
      </c>
      <c r="N209" s="32" t="str">
        <f t="shared" si="11"/>
        <v/>
      </c>
      <c r="O209" s="31" t="str">
        <f t="shared" si="12"/>
        <v/>
      </c>
    </row>
    <row r="210" spans="3:15" x14ac:dyDescent="0.35">
      <c r="C210" s="33" t="str" cm="1">
        <f t="array" ref="C210">IF(AND('All Papers'!D210&lt;&gt;"", 'All Papers'!E210&lt;&gt;"", 'All Papers'!F210&lt;&gt;"", 'All Papers'!G210&lt;&gt;""),
    IF(NOT(LEFT('All Papers'!F210,5)="Paper"),
        INDEX('Tasks Alphabetical'!B:B, MATCH(1,
        ('Tasks Alphabetical'!A:A='All Papers'!D210) *
        ('Tasks Alphabetical'!D:D='All Papers'!E210) *
        ('Tasks Alphabetical'!E:E='All Papers'!F210) *
        ('Tasks Alphabetical'!F:F='All Papers'!G210), 0)),
        IF(LEFT('All Papers'!F210,5)="Paper",
            INDEX('Exams Alphabetical'!B:B, MATCH(1,
            ('Exams Alphabetical'!A:A='All Papers'!D210) *
            ('Exams Alphabetical'!E:E='All Papers'!F210), 0)),
    "")),
"")</f>
        <v/>
      </c>
      <c r="H210" s="31" t="str" cm="1">
        <f t="array" ref="H210">IF(AND('All Papers'!D210&lt;&gt;"", 'All Papers'!E210&lt;&gt;"", 'All Papers'!F210&lt;&gt;"", 'All Papers'!G210&lt;&gt;""),
    IF(NOT(LEFT('All Papers'!F210,5)="Paper"),
        INDEX('Tasks Alphabetical'!C:C, MATCH(1,
        ('Tasks Alphabetical'!A:A='All Papers'!D210) *
        ('Tasks Alphabetical'!D:D='All Papers'!E210) *
        ('Tasks Alphabetical'!E:E='All Papers'!F210) *
        ('Tasks Alphabetical'!F:F='All Papers'!G210), 0)),
        IF(LEFT('All Papers'!F210,5)="Paper",
            INDEX('Exams Alphabetical'!C:C, MATCH(1,
            ('Exams Alphabetical'!A:A='All Papers'!D210) *
            ('Exams Alphabetical'!E:E='All Papers'!F210), 0)),
    "")),
"")</f>
        <v/>
      </c>
      <c r="M210" s="31" t="str">
        <f t="shared" si="10"/>
        <v/>
      </c>
      <c r="N210" s="32" t="str">
        <f t="shared" si="11"/>
        <v/>
      </c>
      <c r="O210" s="31" t="str">
        <f t="shared" si="12"/>
        <v/>
      </c>
    </row>
    <row r="211" spans="3:15" x14ac:dyDescent="0.35">
      <c r="C211" s="33" t="str" cm="1">
        <f t="array" ref="C211">IF(AND('All Papers'!D211&lt;&gt;"", 'All Papers'!E211&lt;&gt;"", 'All Papers'!F211&lt;&gt;"", 'All Papers'!G211&lt;&gt;""),
    IF(NOT(LEFT('All Papers'!F211,5)="Paper"),
        INDEX('Tasks Alphabetical'!B:B, MATCH(1,
        ('Tasks Alphabetical'!A:A='All Papers'!D211) *
        ('Tasks Alphabetical'!D:D='All Papers'!E211) *
        ('Tasks Alphabetical'!E:E='All Papers'!F211) *
        ('Tasks Alphabetical'!F:F='All Papers'!G211), 0)),
        IF(LEFT('All Papers'!F211,5)="Paper",
            INDEX('Exams Alphabetical'!B:B, MATCH(1,
            ('Exams Alphabetical'!A:A='All Papers'!D211) *
            ('Exams Alphabetical'!E:E='All Papers'!F211), 0)),
    "")),
"")</f>
        <v/>
      </c>
      <c r="H211" s="31" t="str" cm="1">
        <f t="array" ref="H211">IF(AND('All Papers'!D211&lt;&gt;"", 'All Papers'!E211&lt;&gt;"", 'All Papers'!F211&lt;&gt;"", 'All Papers'!G211&lt;&gt;""),
    IF(NOT(LEFT('All Papers'!F211,5)="Paper"),
        INDEX('Tasks Alphabetical'!C:C, MATCH(1,
        ('Tasks Alphabetical'!A:A='All Papers'!D211) *
        ('Tasks Alphabetical'!D:D='All Papers'!E211) *
        ('Tasks Alphabetical'!E:E='All Papers'!F211) *
        ('Tasks Alphabetical'!F:F='All Papers'!G211), 0)),
        IF(LEFT('All Papers'!F211,5)="Paper",
            INDEX('Exams Alphabetical'!C:C, MATCH(1,
            ('Exams Alphabetical'!A:A='All Papers'!D211) *
            ('Exams Alphabetical'!E:E='All Papers'!F211), 0)),
    "")),
"")</f>
        <v/>
      </c>
      <c r="M211" s="31" t="str">
        <f t="shared" si="10"/>
        <v/>
      </c>
      <c r="N211" s="32" t="str">
        <f t="shared" si="11"/>
        <v/>
      </c>
      <c r="O211" s="31" t="str">
        <f t="shared" si="12"/>
        <v/>
      </c>
    </row>
    <row r="212" spans="3:15" x14ac:dyDescent="0.35">
      <c r="C212" s="33" t="str" cm="1">
        <f t="array" ref="C212">IF(AND('All Papers'!D212&lt;&gt;"", 'All Papers'!E212&lt;&gt;"", 'All Papers'!F212&lt;&gt;"", 'All Papers'!G212&lt;&gt;""),
    IF(NOT(LEFT('All Papers'!F212,5)="Paper"),
        INDEX('Tasks Alphabetical'!B:B, MATCH(1,
        ('Tasks Alphabetical'!A:A='All Papers'!D212) *
        ('Tasks Alphabetical'!D:D='All Papers'!E212) *
        ('Tasks Alphabetical'!E:E='All Papers'!F212) *
        ('Tasks Alphabetical'!F:F='All Papers'!G212), 0)),
        IF(LEFT('All Papers'!F212,5)="Paper",
            INDEX('Exams Alphabetical'!B:B, MATCH(1,
            ('Exams Alphabetical'!A:A='All Papers'!D212) *
            ('Exams Alphabetical'!E:E='All Papers'!F212), 0)),
    "")),
"")</f>
        <v/>
      </c>
      <c r="H212" s="31" t="str" cm="1">
        <f t="array" ref="H212">IF(AND('All Papers'!D212&lt;&gt;"", 'All Papers'!E212&lt;&gt;"", 'All Papers'!F212&lt;&gt;"", 'All Papers'!G212&lt;&gt;""),
    IF(NOT(LEFT('All Papers'!F212,5)="Paper"),
        INDEX('Tasks Alphabetical'!C:C, MATCH(1,
        ('Tasks Alphabetical'!A:A='All Papers'!D212) *
        ('Tasks Alphabetical'!D:D='All Papers'!E212) *
        ('Tasks Alphabetical'!E:E='All Papers'!F212) *
        ('Tasks Alphabetical'!F:F='All Papers'!G212), 0)),
        IF(LEFT('All Papers'!F212,5)="Paper",
            INDEX('Exams Alphabetical'!C:C, MATCH(1,
            ('Exams Alphabetical'!A:A='All Papers'!D212) *
            ('Exams Alphabetical'!E:E='All Papers'!F212), 0)),
    "")),
"")</f>
        <v/>
      </c>
      <c r="M212" s="31" t="str">
        <f t="shared" si="10"/>
        <v/>
      </c>
      <c r="N212" s="32" t="str">
        <f t="shared" si="11"/>
        <v/>
      </c>
      <c r="O212" s="31" t="str">
        <f t="shared" si="12"/>
        <v/>
      </c>
    </row>
    <row r="213" spans="3:15" x14ac:dyDescent="0.35">
      <c r="C213" s="33" t="str" cm="1">
        <f t="array" ref="C213">IF(AND('All Papers'!D213&lt;&gt;"", 'All Papers'!E213&lt;&gt;"", 'All Papers'!F213&lt;&gt;"", 'All Papers'!G213&lt;&gt;""),
    IF(NOT(LEFT('All Papers'!F213,5)="Paper"),
        INDEX('Tasks Alphabetical'!B:B, MATCH(1,
        ('Tasks Alphabetical'!A:A='All Papers'!D213) *
        ('Tasks Alphabetical'!D:D='All Papers'!E213) *
        ('Tasks Alphabetical'!E:E='All Papers'!F213) *
        ('Tasks Alphabetical'!F:F='All Papers'!G213), 0)),
        IF(LEFT('All Papers'!F213,5)="Paper",
            INDEX('Exams Alphabetical'!B:B, MATCH(1,
            ('Exams Alphabetical'!A:A='All Papers'!D213) *
            ('Exams Alphabetical'!E:E='All Papers'!F213), 0)),
    "")),
"")</f>
        <v/>
      </c>
      <c r="H213" s="31" t="str" cm="1">
        <f t="array" ref="H213">IF(AND('All Papers'!D213&lt;&gt;"", 'All Papers'!E213&lt;&gt;"", 'All Papers'!F213&lt;&gt;"", 'All Papers'!G213&lt;&gt;""),
    IF(NOT(LEFT('All Papers'!F213,5)="Paper"),
        INDEX('Tasks Alphabetical'!C:C, MATCH(1,
        ('Tasks Alphabetical'!A:A='All Papers'!D213) *
        ('Tasks Alphabetical'!D:D='All Papers'!E213) *
        ('Tasks Alphabetical'!E:E='All Papers'!F213) *
        ('Tasks Alphabetical'!F:F='All Papers'!G213), 0)),
        IF(LEFT('All Papers'!F213,5)="Paper",
            INDEX('Exams Alphabetical'!C:C, MATCH(1,
            ('Exams Alphabetical'!A:A='All Papers'!D213) *
            ('Exams Alphabetical'!E:E='All Papers'!F213), 0)),
    "")),
"")</f>
        <v/>
      </c>
      <c r="M213" s="31" t="str">
        <f t="shared" si="10"/>
        <v/>
      </c>
      <c r="N213" s="32" t="str">
        <f t="shared" si="11"/>
        <v/>
      </c>
      <c r="O213" s="31" t="str">
        <f t="shared" si="12"/>
        <v/>
      </c>
    </row>
    <row r="214" spans="3:15" x14ac:dyDescent="0.35">
      <c r="C214" s="33" t="str" cm="1">
        <f t="array" ref="C214">IF(AND('All Papers'!D214&lt;&gt;"", 'All Papers'!E214&lt;&gt;"", 'All Papers'!F214&lt;&gt;"", 'All Papers'!G214&lt;&gt;""),
    IF(NOT(LEFT('All Papers'!F214,5)="Paper"),
        INDEX('Tasks Alphabetical'!B:B, MATCH(1,
        ('Tasks Alphabetical'!A:A='All Papers'!D214) *
        ('Tasks Alphabetical'!D:D='All Papers'!E214) *
        ('Tasks Alphabetical'!E:E='All Papers'!F214) *
        ('Tasks Alphabetical'!F:F='All Papers'!G214), 0)),
        IF(LEFT('All Papers'!F214,5)="Paper",
            INDEX('Exams Alphabetical'!B:B, MATCH(1,
            ('Exams Alphabetical'!A:A='All Papers'!D214) *
            ('Exams Alphabetical'!E:E='All Papers'!F214), 0)),
    "")),
"")</f>
        <v/>
      </c>
      <c r="H214" s="31" t="str" cm="1">
        <f t="array" ref="H214">IF(AND('All Papers'!D214&lt;&gt;"", 'All Papers'!E214&lt;&gt;"", 'All Papers'!F214&lt;&gt;"", 'All Papers'!G214&lt;&gt;""),
    IF(NOT(LEFT('All Papers'!F214,5)="Paper"),
        INDEX('Tasks Alphabetical'!C:C, MATCH(1,
        ('Tasks Alphabetical'!A:A='All Papers'!D214) *
        ('Tasks Alphabetical'!D:D='All Papers'!E214) *
        ('Tasks Alphabetical'!E:E='All Papers'!F214) *
        ('Tasks Alphabetical'!F:F='All Papers'!G214), 0)),
        IF(LEFT('All Papers'!F214,5)="Paper",
            INDEX('Exams Alphabetical'!C:C, MATCH(1,
            ('Exams Alphabetical'!A:A='All Papers'!D214) *
            ('Exams Alphabetical'!E:E='All Papers'!F214), 0)),
    "")),
"")</f>
        <v/>
      </c>
      <c r="M214" s="31" t="str">
        <f t="shared" si="10"/>
        <v/>
      </c>
      <c r="N214" s="32" t="str">
        <f t="shared" si="11"/>
        <v/>
      </c>
      <c r="O214" s="31" t="str">
        <f t="shared" si="12"/>
        <v/>
      </c>
    </row>
    <row r="215" spans="3:15" x14ac:dyDescent="0.35">
      <c r="C215" s="33" t="str" cm="1">
        <f t="array" ref="C215">IF(AND('All Papers'!D215&lt;&gt;"", 'All Papers'!E215&lt;&gt;"", 'All Papers'!F215&lt;&gt;"", 'All Papers'!G215&lt;&gt;""),
    IF(NOT(LEFT('All Papers'!F215,5)="Paper"),
        INDEX('Tasks Alphabetical'!B:B, MATCH(1,
        ('Tasks Alphabetical'!A:A='All Papers'!D215) *
        ('Tasks Alphabetical'!D:D='All Papers'!E215) *
        ('Tasks Alphabetical'!E:E='All Papers'!F215) *
        ('Tasks Alphabetical'!F:F='All Papers'!G215), 0)),
        IF(LEFT('All Papers'!F215,5)="Paper",
            INDEX('Exams Alphabetical'!B:B, MATCH(1,
            ('Exams Alphabetical'!A:A='All Papers'!D215) *
            ('Exams Alphabetical'!E:E='All Papers'!F215), 0)),
    "")),
"")</f>
        <v/>
      </c>
      <c r="H215" s="31" t="str" cm="1">
        <f t="array" ref="H215">IF(AND('All Papers'!D215&lt;&gt;"", 'All Papers'!E215&lt;&gt;"", 'All Papers'!F215&lt;&gt;"", 'All Papers'!G215&lt;&gt;""),
    IF(NOT(LEFT('All Papers'!F215,5)="Paper"),
        INDEX('Tasks Alphabetical'!C:C, MATCH(1,
        ('Tasks Alphabetical'!A:A='All Papers'!D215) *
        ('Tasks Alphabetical'!D:D='All Papers'!E215) *
        ('Tasks Alphabetical'!E:E='All Papers'!F215) *
        ('Tasks Alphabetical'!F:F='All Papers'!G215), 0)),
        IF(LEFT('All Papers'!F215,5)="Paper",
            INDEX('Exams Alphabetical'!C:C, MATCH(1,
            ('Exams Alphabetical'!A:A='All Papers'!D215) *
            ('Exams Alphabetical'!E:E='All Papers'!F215), 0)),
    "")),
"")</f>
        <v/>
      </c>
      <c r="M215" s="31" t="str">
        <f t="shared" si="10"/>
        <v/>
      </c>
      <c r="N215" s="32" t="str">
        <f t="shared" si="11"/>
        <v/>
      </c>
      <c r="O215" s="31" t="str">
        <f t="shared" si="12"/>
        <v/>
      </c>
    </row>
    <row r="216" spans="3:15" x14ac:dyDescent="0.35">
      <c r="C216" s="33" t="str" cm="1">
        <f t="array" ref="C216">IF(AND('All Papers'!D216&lt;&gt;"", 'All Papers'!E216&lt;&gt;"", 'All Papers'!F216&lt;&gt;"", 'All Papers'!G216&lt;&gt;""),
    IF(NOT(LEFT('All Papers'!F216,5)="Paper"),
        INDEX('Tasks Alphabetical'!B:B, MATCH(1,
        ('Tasks Alphabetical'!A:A='All Papers'!D216) *
        ('Tasks Alphabetical'!D:D='All Papers'!E216) *
        ('Tasks Alphabetical'!E:E='All Papers'!F216) *
        ('Tasks Alphabetical'!F:F='All Papers'!G216), 0)),
        IF(LEFT('All Papers'!F216,5)="Paper",
            INDEX('Exams Alphabetical'!B:B, MATCH(1,
            ('Exams Alphabetical'!A:A='All Papers'!D216) *
            ('Exams Alphabetical'!E:E='All Papers'!F216), 0)),
    "")),
"")</f>
        <v/>
      </c>
      <c r="H216" s="31" t="str" cm="1">
        <f t="array" ref="H216">IF(AND('All Papers'!D216&lt;&gt;"", 'All Papers'!E216&lt;&gt;"", 'All Papers'!F216&lt;&gt;"", 'All Papers'!G216&lt;&gt;""),
    IF(NOT(LEFT('All Papers'!F216,5)="Paper"),
        INDEX('Tasks Alphabetical'!C:C, MATCH(1,
        ('Tasks Alphabetical'!A:A='All Papers'!D216) *
        ('Tasks Alphabetical'!D:D='All Papers'!E216) *
        ('Tasks Alphabetical'!E:E='All Papers'!F216) *
        ('Tasks Alphabetical'!F:F='All Papers'!G216), 0)),
        IF(LEFT('All Papers'!F216,5)="Paper",
            INDEX('Exams Alphabetical'!C:C, MATCH(1,
            ('Exams Alphabetical'!A:A='All Papers'!D216) *
            ('Exams Alphabetical'!E:E='All Papers'!F216), 0)),
    "")),
"")</f>
        <v/>
      </c>
      <c r="M216" s="31" t="str">
        <f t="shared" si="10"/>
        <v/>
      </c>
      <c r="N216" s="32" t="str">
        <f t="shared" si="11"/>
        <v/>
      </c>
      <c r="O216" s="31" t="str">
        <f t="shared" si="12"/>
        <v/>
      </c>
    </row>
    <row r="217" spans="3:15" x14ac:dyDescent="0.35">
      <c r="C217" s="33" t="str" cm="1">
        <f t="array" ref="C217">IF(AND('All Papers'!D217&lt;&gt;"", 'All Papers'!E217&lt;&gt;"", 'All Papers'!F217&lt;&gt;"", 'All Papers'!G217&lt;&gt;""),
    IF(NOT(LEFT('All Papers'!F217,5)="Paper"),
        INDEX('Tasks Alphabetical'!B:B, MATCH(1,
        ('Tasks Alphabetical'!A:A='All Papers'!D217) *
        ('Tasks Alphabetical'!D:D='All Papers'!E217) *
        ('Tasks Alphabetical'!E:E='All Papers'!F217) *
        ('Tasks Alphabetical'!F:F='All Papers'!G217), 0)),
        IF(LEFT('All Papers'!F217,5)="Paper",
            INDEX('Exams Alphabetical'!B:B, MATCH(1,
            ('Exams Alphabetical'!A:A='All Papers'!D217) *
            ('Exams Alphabetical'!E:E='All Papers'!F217), 0)),
    "")),
"")</f>
        <v/>
      </c>
      <c r="H217" s="31" t="str" cm="1">
        <f t="array" ref="H217">IF(AND('All Papers'!D217&lt;&gt;"", 'All Papers'!E217&lt;&gt;"", 'All Papers'!F217&lt;&gt;"", 'All Papers'!G217&lt;&gt;""),
    IF(NOT(LEFT('All Papers'!F217,5)="Paper"),
        INDEX('Tasks Alphabetical'!C:C, MATCH(1,
        ('Tasks Alphabetical'!A:A='All Papers'!D217) *
        ('Tasks Alphabetical'!D:D='All Papers'!E217) *
        ('Tasks Alphabetical'!E:E='All Papers'!F217) *
        ('Tasks Alphabetical'!F:F='All Papers'!G217), 0)),
        IF(LEFT('All Papers'!F217,5)="Paper",
            INDEX('Exams Alphabetical'!C:C, MATCH(1,
            ('Exams Alphabetical'!A:A='All Papers'!D217) *
            ('Exams Alphabetical'!E:E='All Papers'!F217), 0)),
    "")),
"")</f>
        <v/>
      </c>
      <c r="M217" s="31" t="str">
        <f t="shared" si="10"/>
        <v/>
      </c>
      <c r="N217" s="32" t="str">
        <f t="shared" si="11"/>
        <v/>
      </c>
      <c r="O217" s="31" t="str">
        <f t="shared" si="12"/>
        <v/>
      </c>
    </row>
    <row r="218" spans="3:15" x14ac:dyDescent="0.35">
      <c r="C218" s="33" t="str" cm="1">
        <f t="array" ref="C218">IF(AND('All Papers'!D218&lt;&gt;"", 'All Papers'!E218&lt;&gt;"", 'All Papers'!F218&lt;&gt;"", 'All Papers'!G218&lt;&gt;""),
    IF(NOT(LEFT('All Papers'!F218,5)="Paper"),
        INDEX('Tasks Alphabetical'!B:B, MATCH(1,
        ('Tasks Alphabetical'!A:A='All Papers'!D218) *
        ('Tasks Alphabetical'!D:D='All Papers'!E218) *
        ('Tasks Alphabetical'!E:E='All Papers'!F218) *
        ('Tasks Alphabetical'!F:F='All Papers'!G218), 0)),
        IF(LEFT('All Papers'!F218,5)="Paper",
            INDEX('Exams Alphabetical'!B:B, MATCH(1,
            ('Exams Alphabetical'!A:A='All Papers'!D218) *
            ('Exams Alphabetical'!E:E='All Papers'!F218), 0)),
    "")),
"")</f>
        <v/>
      </c>
      <c r="H218" s="31" t="str" cm="1">
        <f t="array" ref="H218">IF(AND('All Papers'!D218&lt;&gt;"", 'All Papers'!E218&lt;&gt;"", 'All Papers'!F218&lt;&gt;"", 'All Papers'!G218&lt;&gt;""),
    IF(NOT(LEFT('All Papers'!F218,5)="Paper"),
        INDEX('Tasks Alphabetical'!C:C, MATCH(1,
        ('Tasks Alphabetical'!A:A='All Papers'!D218) *
        ('Tasks Alphabetical'!D:D='All Papers'!E218) *
        ('Tasks Alphabetical'!E:E='All Papers'!F218) *
        ('Tasks Alphabetical'!F:F='All Papers'!G218), 0)),
        IF(LEFT('All Papers'!F218,5)="Paper",
            INDEX('Exams Alphabetical'!C:C, MATCH(1,
            ('Exams Alphabetical'!A:A='All Papers'!D218) *
            ('Exams Alphabetical'!E:E='All Papers'!F218), 0)),
    "")),
"")</f>
        <v/>
      </c>
      <c r="M218" s="31" t="str">
        <f t="shared" si="10"/>
        <v/>
      </c>
      <c r="N218" s="32" t="str">
        <f t="shared" si="11"/>
        <v/>
      </c>
      <c r="O218" s="31" t="str">
        <f t="shared" si="12"/>
        <v/>
      </c>
    </row>
    <row r="219" spans="3:15" x14ac:dyDescent="0.35">
      <c r="C219" s="33" t="str" cm="1">
        <f t="array" ref="C219">IF(AND('All Papers'!D219&lt;&gt;"", 'All Papers'!E219&lt;&gt;"", 'All Papers'!F219&lt;&gt;"", 'All Papers'!G219&lt;&gt;""),
    IF(NOT(LEFT('All Papers'!F219,5)="Paper"),
        INDEX('Tasks Alphabetical'!B:B, MATCH(1,
        ('Tasks Alphabetical'!A:A='All Papers'!D219) *
        ('Tasks Alphabetical'!D:D='All Papers'!E219) *
        ('Tasks Alphabetical'!E:E='All Papers'!F219) *
        ('Tasks Alphabetical'!F:F='All Papers'!G219), 0)),
        IF(LEFT('All Papers'!F219,5)="Paper",
            INDEX('Exams Alphabetical'!B:B, MATCH(1,
            ('Exams Alphabetical'!A:A='All Papers'!D219) *
            ('Exams Alphabetical'!E:E='All Papers'!F219), 0)),
    "")),
"")</f>
        <v/>
      </c>
      <c r="H219" s="31" t="str" cm="1">
        <f t="array" ref="H219">IF(AND('All Papers'!D219&lt;&gt;"", 'All Papers'!E219&lt;&gt;"", 'All Papers'!F219&lt;&gt;"", 'All Papers'!G219&lt;&gt;""),
    IF(NOT(LEFT('All Papers'!F219,5)="Paper"),
        INDEX('Tasks Alphabetical'!C:C, MATCH(1,
        ('Tasks Alphabetical'!A:A='All Papers'!D219) *
        ('Tasks Alphabetical'!D:D='All Papers'!E219) *
        ('Tasks Alphabetical'!E:E='All Papers'!F219) *
        ('Tasks Alphabetical'!F:F='All Papers'!G219), 0)),
        IF(LEFT('All Papers'!F219,5)="Paper",
            INDEX('Exams Alphabetical'!C:C, MATCH(1,
            ('Exams Alphabetical'!A:A='All Papers'!D219) *
            ('Exams Alphabetical'!E:E='All Papers'!F219), 0)),
    "")),
"")</f>
        <v/>
      </c>
      <c r="M219" s="31" t="str">
        <f t="shared" si="10"/>
        <v/>
      </c>
      <c r="N219" s="32" t="str">
        <f t="shared" si="11"/>
        <v/>
      </c>
      <c r="O219" s="31" t="str">
        <f t="shared" si="12"/>
        <v/>
      </c>
    </row>
    <row r="220" spans="3:15" x14ac:dyDescent="0.35">
      <c r="C220" s="33" t="str" cm="1">
        <f t="array" ref="C220">IF(AND('All Papers'!D220&lt;&gt;"", 'All Papers'!E220&lt;&gt;"", 'All Papers'!F220&lt;&gt;"", 'All Papers'!G220&lt;&gt;""),
    IF(NOT(LEFT('All Papers'!F220,5)="Paper"),
        INDEX('Tasks Alphabetical'!B:B, MATCH(1,
        ('Tasks Alphabetical'!A:A='All Papers'!D220) *
        ('Tasks Alphabetical'!D:D='All Papers'!E220) *
        ('Tasks Alphabetical'!E:E='All Papers'!F220) *
        ('Tasks Alphabetical'!F:F='All Papers'!G220), 0)),
        IF(LEFT('All Papers'!F220,5)="Paper",
            INDEX('Exams Alphabetical'!B:B, MATCH(1,
            ('Exams Alphabetical'!A:A='All Papers'!D220) *
            ('Exams Alphabetical'!E:E='All Papers'!F220), 0)),
    "")),
"")</f>
        <v/>
      </c>
      <c r="H220" s="31" t="str" cm="1">
        <f t="array" ref="H220">IF(AND('All Papers'!D220&lt;&gt;"", 'All Papers'!E220&lt;&gt;"", 'All Papers'!F220&lt;&gt;"", 'All Papers'!G220&lt;&gt;""),
    IF(NOT(LEFT('All Papers'!F220,5)="Paper"),
        INDEX('Tasks Alphabetical'!C:C, MATCH(1,
        ('Tasks Alphabetical'!A:A='All Papers'!D220) *
        ('Tasks Alphabetical'!D:D='All Papers'!E220) *
        ('Tasks Alphabetical'!E:E='All Papers'!F220) *
        ('Tasks Alphabetical'!F:F='All Papers'!G220), 0)),
        IF(LEFT('All Papers'!F220,5)="Paper",
            INDEX('Exams Alphabetical'!C:C, MATCH(1,
            ('Exams Alphabetical'!A:A='All Papers'!D220) *
            ('Exams Alphabetical'!E:E='All Papers'!F220), 0)),
    "")),
"")</f>
        <v/>
      </c>
      <c r="M220" s="31" t="str">
        <f t="shared" si="10"/>
        <v/>
      </c>
      <c r="N220" s="32" t="str">
        <f t="shared" si="11"/>
        <v/>
      </c>
      <c r="O220" s="31" t="str">
        <f t="shared" si="12"/>
        <v/>
      </c>
    </row>
    <row r="221" spans="3:15" x14ac:dyDescent="0.35">
      <c r="C221" s="33" t="str" cm="1">
        <f t="array" ref="C221">IF(AND('All Papers'!D221&lt;&gt;"", 'All Papers'!E221&lt;&gt;"", 'All Papers'!F221&lt;&gt;"", 'All Papers'!G221&lt;&gt;""),
    IF(NOT(LEFT('All Papers'!F221,5)="Paper"),
        INDEX('Tasks Alphabetical'!B:B, MATCH(1,
        ('Tasks Alphabetical'!A:A='All Papers'!D221) *
        ('Tasks Alphabetical'!D:D='All Papers'!E221) *
        ('Tasks Alphabetical'!E:E='All Papers'!F221) *
        ('Tasks Alphabetical'!F:F='All Papers'!G221), 0)),
        IF(LEFT('All Papers'!F221,5)="Paper",
            INDEX('Exams Alphabetical'!B:B, MATCH(1,
            ('Exams Alphabetical'!A:A='All Papers'!D221) *
            ('Exams Alphabetical'!E:E='All Papers'!F221), 0)),
    "")),
"")</f>
        <v/>
      </c>
      <c r="H221" s="31" t="str" cm="1">
        <f t="array" ref="H221">IF(AND('All Papers'!D221&lt;&gt;"", 'All Papers'!E221&lt;&gt;"", 'All Papers'!F221&lt;&gt;"", 'All Papers'!G221&lt;&gt;""),
    IF(NOT(LEFT('All Papers'!F221,5)="Paper"),
        INDEX('Tasks Alphabetical'!C:C, MATCH(1,
        ('Tasks Alphabetical'!A:A='All Papers'!D221) *
        ('Tasks Alphabetical'!D:D='All Papers'!E221) *
        ('Tasks Alphabetical'!E:E='All Papers'!F221) *
        ('Tasks Alphabetical'!F:F='All Papers'!G221), 0)),
        IF(LEFT('All Papers'!F221,5)="Paper",
            INDEX('Exams Alphabetical'!C:C, MATCH(1,
            ('Exams Alphabetical'!A:A='All Papers'!D221) *
            ('Exams Alphabetical'!E:E='All Papers'!F221), 0)),
    "")),
"")</f>
        <v/>
      </c>
      <c r="M221" s="31" t="str">
        <f t="shared" si="10"/>
        <v/>
      </c>
      <c r="N221" s="32" t="str">
        <f t="shared" si="11"/>
        <v/>
      </c>
      <c r="O221" s="31" t="str">
        <f t="shared" si="12"/>
        <v/>
      </c>
    </row>
    <row r="222" spans="3:15" x14ac:dyDescent="0.35">
      <c r="C222" s="33" t="str" cm="1">
        <f t="array" ref="C222">IF(AND('All Papers'!D222&lt;&gt;"", 'All Papers'!E222&lt;&gt;"", 'All Papers'!F222&lt;&gt;"", 'All Papers'!G222&lt;&gt;""),
    IF(NOT(LEFT('All Papers'!F222,5)="Paper"),
        INDEX('Tasks Alphabetical'!B:B, MATCH(1,
        ('Tasks Alphabetical'!A:A='All Papers'!D222) *
        ('Tasks Alphabetical'!D:D='All Papers'!E222) *
        ('Tasks Alphabetical'!E:E='All Papers'!F222) *
        ('Tasks Alphabetical'!F:F='All Papers'!G222), 0)),
        IF(LEFT('All Papers'!F222,5)="Paper",
            INDEX('Exams Alphabetical'!B:B, MATCH(1,
            ('Exams Alphabetical'!A:A='All Papers'!D222) *
            ('Exams Alphabetical'!E:E='All Papers'!F222), 0)),
    "")),
"")</f>
        <v/>
      </c>
      <c r="H222" s="31" t="str" cm="1">
        <f t="array" ref="H222">IF(AND('All Papers'!D222&lt;&gt;"", 'All Papers'!E222&lt;&gt;"", 'All Papers'!F222&lt;&gt;"", 'All Papers'!G222&lt;&gt;""),
    IF(NOT(LEFT('All Papers'!F222,5)="Paper"),
        INDEX('Tasks Alphabetical'!C:C, MATCH(1,
        ('Tasks Alphabetical'!A:A='All Papers'!D222) *
        ('Tasks Alphabetical'!D:D='All Papers'!E222) *
        ('Tasks Alphabetical'!E:E='All Papers'!F222) *
        ('Tasks Alphabetical'!F:F='All Papers'!G222), 0)),
        IF(LEFT('All Papers'!F222,5)="Paper",
            INDEX('Exams Alphabetical'!C:C, MATCH(1,
            ('Exams Alphabetical'!A:A='All Papers'!D222) *
            ('Exams Alphabetical'!E:E='All Papers'!F222), 0)),
    "")),
"")</f>
        <v/>
      </c>
      <c r="M222" s="31" t="str">
        <f t="shared" ref="M222:M228" si="13">IF(NETWORKDAYS(K222,L222)=0,"",NETWORKDAYS(K222,L222))</f>
        <v/>
      </c>
      <c r="N222" s="32" t="str">
        <f t="shared" ref="N222:N228" si="14">IF(F222="", "", IF(F222&lt;&gt;"Employer Set Project", K222, IF(L222="", "", WORKDAY(L222, 1))))</f>
        <v/>
      </c>
      <c r="O222" s="31" t="str">
        <f t="shared" ref="O222:O228" si="15">IF(ISBLANK(B222), "", WEEKNUM(B222, 2))</f>
        <v/>
      </c>
    </row>
    <row r="223" spans="3:15" x14ac:dyDescent="0.35">
      <c r="C223" s="33" t="str" cm="1">
        <f t="array" ref="C223">IF(AND('All Papers'!D223&lt;&gt;"", 'All Papers'!E223&lt;&gt;"", 'All Papers'!F223&lt;&gt;"", 'All Papers'!G223&lt;&gt;""),
    IF(NOT(LEFT('All Papers'!F223,5)="Paper"),
        INDEX('Tasks Alphabetical'!B:B, MATCH(1,
        ('Tasks Alphabetical'!A:A='All Papers'!D223) *
        ('Tasks Alphabetical'!D:D='All Papers'!E223) *
        ('Tasks Alphabetical'!E:E='All Papers'!F223) *
        ('Tasks Alphabetical'!F:F='All Papers'!G223), 0)),
        IF(LEFT('All Papers'!F223,5)="Paper",
            INDEX('Exams Alphabetical'!B:B, MATCH(1,
            ('Exams Alphabetical'!A:A='All Papers'!D223) *
            ('Exams Alphabetical'!E:E='All Papers'!F223), 0)),
    "")),
"")</f>
        <v/>
      </c>
      <c r="H223" s="31" t="str" cm="1">
        <f t="array" ref="H223">IF(AND('All Papers'!D223&lt;&gt;"", 'All Papers'!E223&lt;&gt;"", 'All Papers'!F223&lt;&gt;"", 'All Papers'!G223&lt;&gt;""),
    IF(NOT(LEFT('All Papers'!F223,5)="Paper"),
        INDEX('Tasks Alphabetical'!C:C, MATCH(1,
        ('Tasks Alphabetical'!A:A='All Papers'!D223) *
        ('Tasks Alphabetical'!D:D='All Papers'!E223) *
        ('Tasks Alphabetical'!E:E='All Papers'!F223) *
        ('Tasks Alphabetical'!F:F='All Papers'!G223), 0)),
        IF(LEFT('All Papers'!F223,5)="Paper",
            INDEX('Exams Alphabetical'!C:C, MATCH(1,
            ('Exams Alphabetical'!A:A='All Papers'!D223) *
            ('Exams Alphabetical'!E:E='All Papers'!F223), 0)),
    "")),
"")</f>
        <v/>
      </c>
      <c r="M223" s="31" t="str">
        <f t="shared" si="13"/>
        <v/>
      </c>
      <c r="N223" s="32" t="str">
        <f t="shared" si="14"/>
        <v/>
      </c>
      <c r="O223" s="31" t="str">
        <f t="shared" si="15"/>
        <v/>
      </c>
    </row>
    <row r="224" spans="3:15" x14ac:dyDescent="0.35">
      <c r="C224" s="33" t="str" cm="1">
        <f t="array" ref="C224">IF(AND('All Papers'!D224&lt;&gt;"", 'All Papers'!E224&lt;&gt;"", 'All Papers'!F224&lt;&gt;"", 'All Papers'!G224&lt;&gt;""),
    IF(NOT(LEFT('All Papers'!F224,5)="Paper"),
        INDEX('Tasks Alphabetical'!B:B, MATCH(1,
        ('Tasks Alphabetical'!A:A='All Papers'!D224) *
        ('Tasks Alphabetical'!D:D='All Papers'!E224) *
        ('Tasks Alphabetical'!E:E='All Papers'!F224) *
        ('Tasks Alphabetical'!F:F='All Papers'!G224), 0)),
        IF(LEFT('All Papers'!F224,5)="Paper",
            INDEX('Exams Alphabetical'!B:B, MATCH(1,
            ('Exams Alphabetical'!A:A='All Papers'!D224) *
            ('Exams Alphabetical'!E:E='All Papers'!F224), 0)),
    "")),
"")</f>
        <v/>
      </c>
      <c r="H224" s="31" t="str" cm="1">
        <f t="array" ref="H224">IF(AND('All Papers'!D224&lt;&gt;"", 'All Papers'!E224&lt;&gt;"", 'All Papers'!F224&lt;&gt;"", 'All Papers'!G224&lt;&gt;""),
    IF(NOT(LEFT('All Papers'!F224,5)="Paper"),
        INDEX('Tasks Alphabetical'!C:C, MATCH(1,
        ('Tasks Alphabetical'!A:A='All Papers'!D224) *
        ('Tasks Alphabetical'!D:D='All Papers'!E224) *
        ('Tasks Alphabetical'!E:E='All Papers'!F224) *
        ('Tasks Alphabetical'!F:F='All Papers'!G224), 0)),
        IF(LEFT('All Papers'!F224,5)="Paper",
            INDEX('Exams Alphabetical'!C:C, MATCH(1,
            ('Exams Alphabetical'!A:A='All Papers'!D224) *
            ('Exams Alphabetical'!E:E='All Papers'!F224), 0)),
    "")),
"")</f>
        <v/>
      </c>
      <c r="M224" s="31" t="str">
        <f t="shared" si="13"/>
        <v/>
      </c>
      <c r="N224" s="32" t="str">
        <f t="shared" si="14"/>
        <v/>
      </c>
      <c r="O224" s="31" t="str">
        <f t="shared" si="15"/>
        <v/>
      </c>
    </row>
    <row r="225" spans="3:15" x14ac:dyDescent="0.35">
      <c r="C225" s="33" t="str" cm="1">
        <f t="array" ref="C225">IF(AND('All Papers'!D225&lt;&gt;"", 'All Papers'!E225&lt;&gt;"", 'All Papers'!F225&lt;&gt;"", 'All Papers'!G225&lt;&gt;""),
    IF(NOT(LEFT('All Papers'!F225,5)="Paper"),
        INDEX('Tasks Alphabetical'!B:B, MATCH(1,
        ('Tasks Alphabetical'!A:A='All Papers'!D225) *
        ('Tasks Alphabetical'!D:D='All Papers'!E225) *
        ('Tasks Alphabetical'!E:E='All Papers'!F225) *
        ('Tasks Alphabetical'!F:F='All Papers'!G225), 0)),
        IF(LEFT('All Papers'!F225,5)="Paper",
            INDEX('Exams Alphabetical'!B:B, MATCH(1,
            ('Exams Alphabetical'!A:A='All Papers'!D225) *
            ('Exams Alphabetical'!E:E='All Papers'!F225), 0)),
    "")),
"")</f>
        <v/>
      </c>
      <c r="H225" s="31" t="str" cm="1">
        <f t="array" ref="H225">IF(AND('All Papers'!D225&lt;&gt;"", 'All Papers'!E225&lt;&gt;"", 'All Papers'!F225&lt;&gt;"", 'All Papers'!G225&lt;&gt;""),
    IF(NOT(LEFT('All Papers'!F225,5)="Paper"),
        INDEX('Tasks Alphabetical'!C:C, MATCH(1,
        ('Tasks Alphabetical'!A:A='All Papers'!D225) *
        ('Tasks Alphabetical'!D:D='All Papers'!E225) *
        ('Tasks Alphabetical'!E:E='All Papers'!F225) *
        ('Tasks Alphabetical'!F:F='All Papers'!G225), 0)),
        IF(LEFT('All Papers'!F225,5)="Paper",
            INDEX('Exams Alphabetical'!C:C, MATCH(1,
            ('Exams Alphabetical'!A:A='All Papers'!D225) *
            ('Exams Alphabetical'!E:E='All Papers'!F225), 0)),
    "")),
"")</f>
        <v/>
      </c>
      <c r="M225" s="31" t="str">
        <f t="shared" si="13"/>
        <v/>
      </c>
      <c r="N225" s="32" t="str">
        <f t="shared" si="14"/>
        <v/>
      </c>
      <c r="O225" s="31" t="str">
        <f t="shared" si="15"/>
        <v/>
      </c>
    </row>
    <row r="226" spans="3:15" x14ac:dyDescent="0.35">
      <c r="C226" s="33" t="str" cm="1">
        <f t="array" ref="C226">IF(AND('All Papers'!D226&lt;&gt;"", 'All Papers'!E226&lt;&gt;"", 'All Papers'!F226&lt;&gt;"", 'All Papers'!G226&lt;&gt;""),
    IF(NOT(LEFT('All Papers'!F226,5)="Paper"),
        INDEX('Tasks Alphabetical'!B:B, MATCH(1,
        ('Tasks Alphabetical'!A:A='All Papers'!D226) *
        ('Tasks Alphabetical'!D:D='All Papers'!E226) *
        ('Tasks Alphabetical'!E:E='All Papers'!F226) *
        ('Tasks Alphabetical'!F:F='All Papers'!G226), 0)),
        IF(LEFT('All Papers'!F226,5)="Paper",
            INDEX('Exams Alphabetical'!B:B, MATCH(1,
            ('Exams Alphabetical'!A:A='All Papers'!D226) *
            ('Exams Alphabetical'!E:E='All Papers'!F226), 0)),
    "")),
"")</f>
        <v/>
      </c>
      <c r="H226" s="31" t="str" cm="1">
        <f t="array" ref="H226">IF(AND('All Papers'!D226&lt;&gt;"", 'All Papers'!E226&lt;&gt;"", 'All Papers'!F226&lt;&gt;"", 'All Papers'!G226&lt;&gt;""),
    IF(NOT(LEFT('All Papers'!F226,5)="Paper"),
        INDEX('Tasks Alphabetical'!C:C, MATCH(1,
        ('Tasks Alphabetical'!A:A='All Papers'!D226) *
        ('Tasks Alphabetical'!D:D='All Papers'!E226) *
        ('Tasks Alphabetical'!E:E='All Papers'!F226) *
        ('Tasks Alphabetical'!F:F='All Papers'!G226), 0)),
        IF(LEFT('All Papers'!F226,5)="Paper",
            INDEX('Exams Alphabetical'!C:C, MATCH(1,
            ('Exams Alphabetical'!A:A='All Papers'!D226) *
            ('Exams Alphabetical'!E:E='All Papers'!F226), 0)),
    "")),
"")</f>
        <v/>
      </c>
      <c r="M226" s="31" t="str">
        <f t="shared" si="13"/>
        <v/>
      </c>
      <c r="N226" s="32" t="str">
        <f t="shared" si="14"/>
        <v/>
      </c>
      <c r="O226" s="31" t="str">
        <f t="shared" si="15"/>
        <v/>
      </c>
    </row>
    <row r="227" spans="3:15" x14ac:dyDescent="0.35">
      <c r="C227" s="33" t="str" cm="1">
        <f t="array" ref="C227">IF(AND('All Papers'!D227&lt;&gt;"", 'All Papers'!E227&lt;&gt;"", 'All Papers'!F227&lt;&gt;"", 'All Papers'!G227&lt;&gt;""),
    IF(NOT(LEFT('All Papers'!F227,5)="Paper"),
        INDEX('Tasks Alphabetical'!B:B, MATCH(1,
        ('Tasks Alphabetical'!A:A='All Papers'!D227) *
        ('Tasks Alphabetical'!D:D='All Papers'!E227) *
        ('Tasks Alphabetical'!E:E='All Papers'!F227) *
        ('Tasks Alphabetical'!F:F='All Papers'!G227), 0)),
        IF(LEFT('All Papers'!F227,5)="Paper",
            INDEX('Exams Alphabetical'!B:B, MATCH(1,
            ('Exams Alphabetical'!A:A='All Papers'!D227) *
            ('Exams Alphabetical'!E:E='All Papers'!F227), 0)),
    "")),
"")</f>
        <v/>
      </c>
      <c r="H227" s="31" t="str" cm="1">
        <f t="array" ref="H227">IF(AND('All Papers'!D227&lt;&gt;"", 'All Papers'!E227&lt;&gt;"", 'All Papers'!F227&lt;&gt;"", 'All Papers'!G227&lt;&gt;""),
    IF(NOT(LEFT('All Papers'!F227,5)="Paper"),
        INDEX('Tasks Alphabetical'!C:C, MATCH(1,
        ('Tasks Alphabetical'!A:A='All Papers'!D227) *
        ('Tasks Alphabetical'!D:D='All Papers'!E227) *
        ('Tasks Alphabetical'!E:E='All Papers'!F227) *
        ('Tasks Alphabetical'!F:F='All Papers'!G227), 0)),
        IF(LEFT('All Papers'!F227,5)="Paper",
            INDEX('Exams Alphabetical'!C:C, MATCH(1,
            ('Exams Alphabetical'!A:A='All Papers'!D227) *
            ('Exams Alphabetical'!E:E='All Papers'!F227), 0)),
    "")),
"")</f>
        <v/>
      </c>
      <c r="M227" s="31" t="str">
        <f t="shared" si="13"/>
        <v/>
      </c>
      <c r="N227" s="32" t="str">
        <f t="shared" si="14"/>
        <v/>
      </c>
      <c r="O227" s="31" t="str">
        <f t="shared" si="15"/>
        <v/>
      </c>
    </row>
    <row r="228" spans="3:15" x14ac:dyDescent="0.35">
      <c r="C228" s="33" t="str" cm="1">
        <f t="array" ref="C228">IF(AND('All Papers'!D228&lt;&gt;"", 'All Papers'!E228&lt;&gt;"", 'All Papers'!F228&lt;&gt;"", 'All Papers'!G228&lt;&gt;""),
    IF(NOT(LEFT('All Papers'!F228,5)="Paper"),
        INDEX('Tasks Alphabetical'!B:B, MATCH(1,
        ('Tasks Alphabetical'!A:A='All Papers'!D228) *
        ('Tasks Alphabetical'!D:D='All Papers'!E228) *
        ('Tasks Alphabetical'!E:E='All Papers'!F228) *
        ('Tasks Alphabetical'!F:F='All Papers'!G228), 0)),
        IF(LEFT('All Papers'!F228,5)="Paper",
            INDEX('Exams Alphabetical'!B:B, MATCH(1,
            ('Exams Alphabetical'!A:A='All Papers'!D228) *
            ('Exams Alphabetical'!E:E='All Papers'!F228), 0)),
    "")),
"")</f>
        <v/>
      </c>
      <c r="H228" s="31" t="str" cm="1">
        <f t="array" ref="H228">IF(AND('All Papers'!D228&lt;&gt;"", 'All Papers'!E228&lt;&gt;"", 'All Papers'!F228&lt;&gt;"", 'All Papers'!G228&lt;&gt;""),
    IF(NOT(LEFT('All Papers'!F228,5)="Paper"),
        INDEX('Tasks Alphabetical'!C:C, MATCH(1,
        ('Tasks Alphabetical'!A:A='All Papers'!D228) *
        ('Tasks Alphabetical'!D:D='All Papers'!E228) *
        ('Tasks Alphabetical'!E:E='All Papers'!F228) *
        ('Tasks Alphabetical'!F:F='All Papers'!G228), 0)),
        IF(LEFT('All Papers'!F228,5)="Paper",
            INDEX('Exams Alphabetical'!C:C, MATCH(1,
            ('Exams Alphabetical'!A:A='All Papers'!D228) *
            ('Exams Alphabetical'!E:E='All Papers'!F228), 0)),
    "")),
"")</f>
        <v/>
      </c>
      <c r="M228" s="31" t="str">
        <f t="shared" si="13"/>
        <v/>
      </c>
      <c r="N228" s="32" t="str">
        <f t="shared" si="14"/>
        <v/>
      </c>
      <c r="O228" s="31" t="str">
        <f t="shared" si="15"/>
        <v/>
      </c>
    </row>
    <row r="234" spans="3:15" x14ac:dyDescent="0.35">
      <c r="D234" s="31" t="s">
        <v>330</v>
      </c>
    </row>
    <row r="239" spans="3:15" x14ac:dyDescent="0.35">
      <c r="F239" s="31" t="s">
        <v>333</v>
      </c>
    </row>
  </sheetData>
  <autoFilter ref="A1:O228" xr:uid="{2D57FC65-1301-4599-8DAF-991A00D61D88}"/>
  <phoneticPr fontId="25" type="noConversion"/>
  <conditionalFormatting sqref="A1:O1 A2:A25 C3:C10 G5:I9 F5:F11 G10:J11 A11:C11 B12:L23 A24:O38 B39:O39 A39:A80 B40:C41 E40:O44 D40:D45 B42:B44 C42:C45 B47:B52 G47:O52 F53:O69 B53:C77 F70 G70:L71 M70:O77 K72:L72 G72:I76 F72:F77 K73:K76 L73:L77 G77:K77 A78:O125 A126:K127 M126:O128 L127 C128:K128 A128:B132 C129:O132 A133:O137 C138:O138 B138:B139 A138:A143 C139:L139 M139:O143 C140:J143 A144:O177 A178:L182 N178:O182 A183:O1048576">
    <cfRule type="expression" dxfId="21" priority="31">
      <formula>$A1&lt;&gt;""</formula>
    </cfRule>
  </conditionalFormatting>
  <conditionalFormatting sqref="B2:B3">
    <cfRule type="expression" dxfId="20" priority="18">
      <formula>$A2&lt;&gt;""</formula>
    </cfRule>
  </conditionalFormatting>
  <conditionalFormatting sqref="B5:B9 J6:J9 K8:L11 B11 J73:J76 L126 L128 L140:L142 K141:L143">
    <cfRule type="expression" dxfId="19" priority="36">
      <formula>$A4&lt;&gt;""</formula>
    </cfRule>
  </conditionalFormatting>
  <conditionalFormatting sqref="B10 E53:E77">
    <cfRule type="expression" dxfId="18" priority="52">
      <formula>#REF!&lt;&gt;""</formula>
    </cfRule>
  </conditionalFormatting>
  <conditionalFormatting sqref="B45 E45:M45 O45 F71 M178:M182">
    <cfRule type="expression" dxfId="17" priority="55">
      <formula>$A46&lt;&gt;""</formula>
    </cfRule>
  </conditionalFormatting>
  <conditionalFormatting sqref="B141:B143">
    <cfRule type="expression" dxfId="16" priority="9">
      <formula>$A140&lt;&gt;""</formula>
    </cfRule>
  </conditionalFormatting>
  <conditionalFormatting sqref="B46:C46 E46:O46">
    <cfRule type="expression" dxfId="15" priority="56">
      <formula>#REF!&lt;&gt;""</formula>
    </cfRule>
  </conditionalFormatting>
  <conditionalFormatting sqref="C47:C52 E47:F52">
    <cfRule type="expression" dxfId="14" priority="21">
      <formula>#REF!&lt;&gt;""</formula>
    </cfRule>
  </conditionalFormatting>
  <conditionalFormatting sqref="C2:E2 D3:E4">
    <cfRule type="expression" dxfId="13" priority="33">
      <formula>$A23&lt;&gt;""</formula>
    </cfRule>
  </conditionalFormatting>
  <conditionalFormatting sqref="D46:D68">
    <cfRule type="expression" dxfId="12" priority="2">
      <formula>$A47&lt;&gt;""</formula>
    </cfRule>
  </conditionalFormatting>
  <conditionalFormatting sqref="D69">
    <cfRule type="expression" dxfId="11" priority="194">
      <formula>#REF!&lt;&gt;""</formula>
    </cfRule>
  </conditionalFormatting>
  <conditionalFormatting sqref="D70:D77">
    <cfRule type="expression" dxfId="10" priority="73">
      <formula>$A79&lt;&gt;""</formula>
    </cfRule>
  </conditionalFormatting>
  <conditionalFormatting sqref="D5:E9">
    <cfRule type="expression" dxfId="9" priority="61">
      <formula>$A39&lt;&gt;""</formula>
    </cfRule>
  </conditionalFormatting>
  <conditionalFormatting sqref="D10:E10">
    <cfRule type="expression" dxfId="8" priority="58">
      <formula>$A46&lt;&gt;""</formula>
    </cfRule>
  </conditionalFormatting>
  <conditionalFormatting sqref="D11:E11">
    <cfRule type="expression" dxfId="7" priority="57">
      <formula>#REF!&lt;&gt;""</formula>
    </cfRule>
  </conditionalFormatting>
  <conditionalFormatting sqref="F90">
    <cfRule type="expression" dxfId="6" priority="75">
      <formula>$A93&lt;&gt;""</formula>
    </cfRule>
  </conditionalFormatting>
  <conditionalFormatting sqref="F91">
    <cfRule type="expression" dxfId="5" priority="16">
      <formula>$A95&lt;&gt;""</formula>
    </cfRule>
  </conditionalFormatting>
  <conditionalFormatting sqref="F98">
    <cfRule type="expression" dxfId="4" priority="15">
      <formula>$A101&lt;&gt;""</formula>
    </cfRule>
  </conditionalFormatting>
  <conditionalFormatting sqref="F99">
    <cfRule type="expression" dxfId="3" priority="14">
      <formula>$A103&lt;&gt;""</formula>
    </cfRule>
  </conditionalFormatting>
  <conditionalFormatting sqref="F2:O4 M5:O23">
    <cfRule type="expression" dxfId="2" priority="30">
      <formula>$A2&lt;&gt;""</formula>
    </cfRule>
  </conditionalFormatting>
  <conditionalFormatting sqref="K5:L7">
    <cfRule type="expression" dxfId="1" priority="17">
      <formula>$A5&lt;&gt;""</formula>
    </cfRule>
  </conditionalFormatting>
  <conditionalFormatting sqref="N45">
    <cfRule type="expression" dxfId="0" priority="19">
      <formula>$A45&lt;&gt;""</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3D96434F6EBA34A89551454F2206BFF" ma:contentTypeVersion="19" ma:contentTypeDescription="Create a new document." ma:contentTypeScope="" ma:versionID="5193bb50cf35ab07c4c5a1b66f266f79">
  <xsd:schema xmlns:xsd="http://www.w3.org/2001/XMLSchema" xmlns:xs="http://www.w3.org/2001/XMLSchema" xmlns:p="http://schemas.microsoft.com/office/2006/metadata/properties" xmlns:ns1="http://schemas.microsoft.com/sharepoint/v3" xmlns:ns2="906a906b-3554-4573-afe5-c880203716d1" xmlns:ns3="d354303b-98d5-4534-8b00-8149eda653b6" targetNamespace="http://schemas.microsoft.com/office/2006/metadata/properties" ma:root="true" ma:fieldsID="5154668f87c572647c59fbc2103ef101" ns1:_="" ns2:_="" ns3:_="">
    <xsd:import namespace="http://schemas.microsoft.com/sharepoint/v3"/>
    <xsd:import namespace="906a906b-3554-4573-afe5-c880203716d1"/>
    <xsd:import namespace="d354303b-98d5-4534-8b00-8149eda653b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element ref="ns2:MediaServiceSearchProperties" minOccurs="0"/>
                <xsd:element ref="ns2: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06a906b-3554-4573-afe5-c88020371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6342d94-4a90-4c9b-8c88-cb4c8647e98f" ma:termSetId="09814cd3-568e-fe90-9814-8d621ff8fb84" ma:anchorId="fba54fb3-c3e1-fe81-a776-ca4b69148c4d" ma:open="true" ma:isKeyword="false">
      <xsd:complexType>
        <xsd:sequence>
          <xsd:element ref="pc:Terms" minOccurs="0" maxOccurs="1"/>
        </xsd:sequence>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354303b-98d5-4534-8b00-8149eda653b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5cad1eb4-2465-41bb-9872-47a5e95bd904}" ma:internalName="TaxCatchAll" ma:showField="CatchAllData" ma:web="d354303b-98d5-4534-8b00-8149eda653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06a906b-3554-4573-afe5-c880203716d1">
      <Terms xmlns="http://schemas.microsoft.com/office/infopath/2007/PartnerControls"/>
    </lcf76f155ced4ddcb4097134ff3c332f>
    <TaxCatchAll xmlns="d354303b-98d5-4534-8b00-8149eda653b6" xsi:nil="true"/>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648329-5D39-4627-B6AD-0C75B3555C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06a906b-3554-4573-afe5-c880203716d1"/>
    <ds:schemaRef ds:uri="d354303b-98d5-4534-8b00-8149eda653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4D61FC4-1A14-4402-936C-A957F14FD722}">
  <ds:schemaRef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schemas.microsoft.com/sharepoint/v3"/>
    <ds:schemaRef ds:uri="906a906b-3554-4573-afe5-c880203716d1"/>
    <ds:schemaRef ds:uri="http://purl.org/dc/terms/"/>
    <ds:schemaRef ds:uri="d354303b-98d5-4534-8b00-8149eda653b6"/>
    <ds:schemaRef ds:uri="http://www.w3.org/XML/1998/namespace"/>
  </ds:schemaRefs>
</ds:datastoreItem>
</file>

<file path=customXml/itemProps3.xml><?xml version="1.0" encoding="utf-8"?>
<ds:datastoreItem xmlns:ds="http://schemas.openxmlformats.org/officeDocument/2006/customXml" ds:itemID="{3C2C9CE1-7C6B-4D71-AF15-C0D387E4D60D}">
  <ds:schemaRefs>
    <ds:schemaRef ds:uri="http://schemas.microsoft.com/sharepoint/v3/contenttype/forms"/>
  </ds:schemaRefs>
</ds:datastoreItem>
</file>

<file path=docMetadata/LabelInfo.xml><?xml version="1.0" encoding="utf-8"?>
<clbl:labelList xmlns:clbl="http://schemas.microsoft.com/office/2020/mipLabelMetadata">
  <clbl:label id="{8cc434d7-97d0-47d3-b5c5-14fe0e33e34b}" enabled="0" method="" siteId="{8cc434d7-97d0-47d3-b5c5-14fe0e33e34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Home</vt:lpstr>
      <vt:lpstr>Notes</vt:lpstr>
      <vt:lpstr>Tasks Alphabetical</vt:lpstr>
      <vt:lpstr>Data Validation</vt:lpstr>
      <vt:lpstr>Exams Alphabetical</vt:lpstr>
      <vt:lpstr>All Papers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Gemma Sohn</dc:creator>
  <cp:keywords/>
  <dc:description/>
  <cp:lastModifiedBy>Gemma Sohn</cp:lastModifiedBy>
  <cp:revision/>
  <dcterms:created xsi:type="dcterms:W3CDTF">2024-01-07T20:19:59Z</dcterms:created>
  <dcterms:modified xsi:type="dcterms:W3CDTF">2026-01-26T15:43:17Z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0x01010013D96434F6EBA34A89551454F2206BFF</vt:lpwstr>
  </property>
  <property fmtid="{D5CDD505-2E9C-101B-9397-08002B2CF9AE}" pid="3" name="MediaServiceImageTags">
    <vt:lpwstr/>
  </property>
</Properties>
</file>